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25" yWindow="65521" windowWidth="5790" windowHeight="3015" activeTab="0"/>
  </bookViews>
  <sheets>
    <sheet name="単回帰分析" sheetId="1" r:id="rId1"/>
    <sheet name="演習" sheetId="2" r:id="rId2"/>
    <sheet name="回帰分析ツール等" sheetId="3" r:id="rId3"/>
  </sheets>
  <definedNames>
    <definedName name="_xlnm.Print_Area" localSheetId="1">'演習'!$A$1:$R$63</definedName>
    <definedName name="_xlnm.Print_Area" localSheetId="0">'単回帰分析'!$A$1:$I$37</definedName>
  </definedNames>
  <calcPr fullCalcOnLoad="1"/>
</workbook>
</file>

<file path=xl/comments1.xml><?xml version="1.0" encoding="utf-8"?>
<comments xmlns="http://schemas.openxmlformats.org/spreadsheetml/2006/main">
  <authors>
    <author>飯田 博</author>
  </authors>
  <commentList>
    <comment ref="C107" authorId="0">
      <text>
        <r>
          <rPr>
            <b/>
            <sz val="16"/>
            <color indexed="10"/>
            <rFont val="ＭＳ Ｐゴシック"/>
            <family val="3"/>
          </rPr>
          <t>=B127*B107+B126</t>
        </r>
      </text>
    </comment>
  </commentList>
</comments>
</file>

<file path=xl/sharedStrings.xml><?xml version="1.0" encoding="utf-8"?>
<sst xmlns="http://schemas.openxmlformats.org/spreadsheetml/2006/main" count="321" uniqueCount="240">
  <si>
    <t>　　２つの変量 X と Y の n 個の相関表</t>
  </si>
  <si>
    <t>X</t>
  </si>
  <si>
    <t>x1</t>
  </si>
  <si>
    <t>x2</t>
  </si>
  <si>
    <t>・・・・</t>
  </si>
  <si>
    <t>xn</t>
  </si>
  <si>
    <t>Y</t>
  </si>
  <si>
    <t>y1</t>
  </si>
  <si>
    <t>y2</t>
  </si>
  <si>
    <t>yn</t>
  </si>
  <si>
    <r>
      <t>　において、Y の X への</t>
    </r>
    <r>
      <rPr>
        <sz val="14"/>
        <color indexed="12"/>
        <rFont val="ＭＳ ゴシック"/>
        <family val="3"/>
      </rPr>
      <t>回帰直線</t>
    </r>
    <r>
      <rPr>
        <sz val="14"/>
        <rFont val="ＭＳ ゴシック"/>
        <family val="3"/>
      </rPr>
      <t>を Y=a+bX とすると</t>
    </r>
  </si>
  <si>
    <t>　　正規方程式は</t>
  </si>
  <si>
    <t>na  +bΣX  =ΣY</t>
  </si>
  <si>
    <t>aΣX+bΣX^2=ΣXY</t>
  </si>
  <si>
    <t>　である。</t>
  </si>
  <si>
    <t>　　次の表はある中古車ｾﾝﾀｰにおいて、同一車種の中古車の使用</t>
  </si>
  <si>
    <t>　年数と価格である。使用年数にたいする価格の回帰直線を正規</t>
  </si>
  <si>
    <t>　方程式を用いて求め、使用年数が７年のときの価格を推定せよ。</t>
  </si>
  <si>
    <t>　（データの組を座標にﾌﾟﾛｯﾄし、回帰直線を入れよ。）</t>
  </si>
  <si>
    <t/>
  </si>
  <si>
    <t>　</t>
  </si>
  <si>
    <t>使用年数</t>
  </si>
  <si>
    <t>価格(万円)</t>
  </si>
  <si>
    <t>＜実行結果＞</t>
  </si>
  <si>
    <t>価格</t>
  </si>
  <si>
    <t>理論値</t>
  </si>
  <si>
    <t>シミュレ－ション</t>
  </si>
  <si>
    <t>＜　正規方程式を作るための計算表　＞</t>
  </si>
  <si>
    <t>X*Y</t>
  </si>
  <si>
    <t>X^2</t>
  </si>
  <si>
    <t>Y^2</t>
  </si>
  <si>
    <t>計</t>
  </si>
  <si>
    <t>Ｘの平均値＝</t>
  </si>
  <si>
    <t>Ｙの平均値＝</t>
  </si>
  <si>
    <t>Ｘの標準偏差＝</t>
  </si>
  <si>
    <t>Ｙの標準偏差＝</t>
  </si>
  <si>
    <t>正規方程式</t>
  </si>
  <si>
    <t>a</t>
  </si>
  <si>
    <t>b</t>
  </si>
  <si>
    <t>逆行列</t>
  </si>
  <si>
    <t>a=</t>
  </si>
  <si>
    <t>b=</t>
  </si>
  <si>
    <t>回帰直線：</t>
  </si>
  <si>
    <t>Y=</t>
  </si>
  <si>
    <t xml:space="preserve">  +   (</t>
  </si>
  <si>
    <t>)*X</t>
  </si>
  <si>
    <t>X=</t>
  </si>
  <si>
    <t>年</t>
  </si>
  <si>
    <t>の時Ｙの値は約</t>
  </si>
  <si>
    <t>万円</t>
  </si>
  <si>
    <t>と予想される。</t>
  </si>
  <si>
    <t>x</t>
  </si>
  <si>
    <t>y</t>
  </si>
  <si>
    <t>　　このﾃｽﾄに対して、相関係数と回帰直線を求め、知能指数</t>
  </si>
  <si>
    <t>　１００のときの数学のﾃｽﾄの得点を予想せよ。</t>
  </si>
  <si>
    <t>　法定式を用いて求め、使用年数が７年のときの価格を推定せよ。</t>
  </si>
  <si>
    <t>＜練習＞</t>
  </si>
  <si>
    <t>分析ツ－ルを使って処理してみよう。</t>
  </si>
  <si>
    <t>正規方程式を作って解いて見よう。</t>
  </si>
  <si>
    <t>回帰分析ツール</t>
  </si>
  <si>
    <t>[回帰分析] ダイアログ ボックスについて</t>
  </si>
  <si>
    <t>[入力 Y 範囲] ボックス</t>
  </si>
  <si>
    <t>分析するデータ範囲のうち、従属変数のデータ範囲のセル参照を入力します。従属変数のデータ範囲には、データが入力されている 1 列を指定する必要があります。</t>
  </si>
  <si>
    <t>[入力 X 範囲] ボックス</t>
  </si>
  <si>
    <t>分析するデータ範囲のうち、独立変数のデータ範囲のセル参照を入力します。このデータ範囲の独立変数は、左から右へ昇順で並べられます。指定できる独立変数の最大個数は 16 です。</t>
  </si>
  <si>
    <t>[ラベル] チェック ボックス</t>
  </si>
  <si>
    <t>入力範囲の先頭行または先頭列にラベルが入力されている場合は、このチェック ボックスをオンにします。入力範囲にラベルが入力されていない場合は、、このチェック ボックスをオフにします。チェック ボックスをオフにすると、出力テーブルにラベルが自動的に作成されます。</t>
  </si>
  <si>
    <t>[有意水準] チェック ボックス、ボックス</t>
  </si>
  <si>
    <t>一覧の出力テーブルに有意水準を出力するには、このチェック ボックスをオンにします。既定の 95% 以外の値を使うには、設定する有意水準を右のテキスト ボックスに入力します。</t>
  </si>
  <si>
    <t>[定数に 0 を使用] チェック ボックス</t>
  </si>
  <si>
    <t>原点を通る回帰直線を作成するには、このチェック ボックスをオンにします。</t>
  </si>
  <si>
    <t>[一覧の出力先] オプション ボタン、ボックス</t>
  </si>
  <si>
    <t>出力テーブルの左上隅のセル参照を入力します。一覧の出力テーブルには、分散分析テーブル、係数、y の予測値の標準誤差、R-2 乗値、観測値の個数、および係数の標準誤差が表示されるので、少なくとも 7 列必要です。</t>
  </si>
  <si>
    <t>[新規又は次のワークシート] オプション ボタン、ボックス</t>
  </si>
  <si>
    <t>[新規ブック] オプション ボタン</t>
  </si>
  <si>
    <t>新規ブックを作成し、そのブックの新規ワークシートに結果を出力します。</t>
  </si>
  <si>
    <t>[残差] チェック ボックス</t>
  </si>
  <si>
    <t>残差の出力テーブルに残差を表示するには、このチェック ボックスをオンにします。</t>
  </si>
  <si>
    <t>[標準化された残差] チェック ボックス</t>
  </si>
  <si>
    <t>残差の出力テーブルに標準化された残差を表示するには、このチェック ボックスをオンにします。</t>
  </si>
  <si>
    <t>[残差グラフの作成] チェック ボックス</t>
  </si>
  <si>
    <t>残差に対する独立変数のグラフを作成するには、このチェック ボックスをオンにします。</t>
  </si>
  <si>
    <t>[観測値グラフの作成] チェック ボックス</t>
  </si>
  <si>
    <t>観測値に対する予測値のグラフを作成するには、このチェック ボックスをオンにします。</t>
  </si>
  <si>
    <t>[正規確率グラフの作成] チェック ボックス</t>
  </si>
  <si>
    <t>正規確率のグラフを作成するには、このチェック ボックスをオンにします。</t>
  </si>
  <si>
    <t>データ系列に近似曲線を追加する</t>
  </si>
  <si>
    <t>近似曲線または移動平均を追加する</t>
  </si>
  <si>
    <t>データ系列をクリックします。</t>
  </si>
  <si>
    <t>[グラフ] メニューの [近似曲線の追加] をクリックします。</t>
  </si>
  <si>
    <t>[種類] タブで、[近似または回帰の種類] の使用する種類をクリックします。</t>
  </si>
  <si>
    <t>[多項式近似] をクリックした場合は、[次数] ボックスに多項式の最大の次数を入力します。</t>
  </si>
  <si>
    <t>[移動平均] をクリックした場合は、[区間] ボックスに移動平均の計算に使う区間数を入力します。</t>
  </si>
  <si>
    <t>メモ</t>
  </si>
  <si>
    <t>[追加対象の系列] ボックスには、近似曲線を追加できるグラフのすべてのデータ系列の一覧が表示されます。他のデータ系列に近似曲線を追加するには、ボックス内の該当する名前をクリックして必要なオプションを選択します。</t>
  </si>
  <si>
    <t>移動平均を散布図に追加する場合、移動平均は x の値をプロットする順序に基づいて計算されます。目的の移動平均を表示するには、移動平均を追加する前に x の値を並べ替えます。</t>
  </si>
  <si>
    <t>このツールを使って、複数の独立変数が 1 つの従属変数に与える影響を分析することができます。</t>
  </si>
  <si>
    <t>また、回帰分析の結果を使って、他のスポーツ選手の成績を予測することもできます。</t>
  </si>
  <si>
    <t>線形回帰分析を行います。回帰分析では、R-2 乗値を使って、観測値のデータが最適な直線に当てはめられます。[回帰分析] ダイアログ ボックスのオプションの詳細については、 をクリックしてください。</t>
  </si>
  <si>
    <t>LINEST</t>
  </si>
  <si>
    <t>関連項目</t>
  </si>
  <si>
    <t>最小二乗法を使って、指定したデータに最もよく当てはまる直線を算出し、この直線を記述する係数と y 切片との配列を返します。LINEST 関数では、値は配列として返され、配列数式として入力されます。配列数式の入力方法の詳細については、 をクリックしてください。</t>
  </si>
  <si>
    <t>直線の方程式は次のように書くことができます。</t>
  </si>
  <si>
    <t>y = mx + b または y = m1x1 + m2x2 + ... + b (独立変数 x の範囲が複数の場合)</t>
  </si>
  <si>
    <t>書式</t>
  </si>
  <si>
    <t>LINEST(既知のy, 既知のx, 定数, 補正)</t>
  </si>
  <si>
    <t>既知のy   既にわかっている y の値の系列で、y = mx + b という関係になります。</t>
  </si>
  <si>
    <t xml:space="preserve"> 既知のy の配列が 1 つの列に入力されている場合、既知のx の各列はそれぞれ異なる変数であると見なされます。</t>
  </si>
  <si>
    <t xml:space="preserve"> 既知のy の配列が 1 つの行に入力されている場合、既知のx の各行はそれぞれ異なる変数であると見なされます。</t>
  </si>
  <si>
    <t>既知のx   既にわかっている x の値の系列で、y = mx + b という関係になります。この引数は省略してもかまいません。</t>
  </si>
  <si>
    <t xml:space="preserve"> 既知のx の配列には、1 つまたは複数の変数の系列を指定することができます。変数の系列が 1 つである場合、既知のy</t>
  </si>
  <si>
    <t xml:space="preserve"> と 既知のx は、両者の次元が同じであれば、どのような形の範囲であってもかまいません。変数の系列が複数である場合、</t>
  </si>
  <si>
    <t>既知のy は 1 行または 1 列のセル範囲でなければなりません。</t>
  </si>
  <si>
    <t xml:space="preserve"> 既知のx を省略すると、既知のy と同じサイズの {1,2,3,...} という配列であると見なされます。</t>
  </si>
  <si>
    <t>定数   定数 b を 0 にするかどうかを、論理値で指定します。</t>
  </si>
  <si>
    <t xml:space="preserve"> 定数 に TRUE を指定するか省略すると、b の値も計算されます。</t>
  </si>
  <si>
    <t xml:space="preserve"> 定数 に FALSE を指定すると、b の値が 0 に設定され、y = mx となるように m の値が調整されます。</t>
  </si>
  <si>
    <t>補正   回帰直線の補正項を追加情報として返すかどうかを論理値で指定します。</t>
  </si>
  <si>
    <t xml:space="preserve"> 補正 に TRUE を指定すると、回帰直線の補正項が返され、計算結果の配列は {mn,mn-1,...,m1,b;sen,sen-1,...,se1,seb;r2,sey;F,df;ssreg,ssresid} となります。</t>
  </si>
  <si>
    <t xml:space="preserve"> 補正 に FALSE を指定するか省略すると、係数 m と定数 b のみの配列が返されます。</t>
  </si>
  <si>
    <t>次のような回帰直線の補正項が返されます。</t>
  </si>
  <si>
    <t>補正項</t>
  </si>
  <si>
    <t>説明</t>
  </si>
  <si>
    <t>se1,se2,...,sen</t>
  </si>
  <si>
    <t>係数 m1,m2,...,mn に対する標準誤差の値です。</t>
  </si>
  <si>
    <t>seb</t>
  </si>
  <si>
    <t>定数 b に対する標準誤差の値です (定数 が FALSE の場合、seb = #N/A となります)。</t>
  </si>
  <si>
    <t>r2</t>
  </si>
  <si>
    <t>確実度の係数。予測される y の値と実際の y の値を比較して、0 から 1 の範囲の数値を計算します。この数値が 1 である場合、標本に完全な相関関係が存在することになります (予測される y の値と実際の y の値の間に差異はありません)。逆にこの係数の値が 0 である場合、回帰直線の方程式は y の値を予測するためにほとんど役立ちません。r2 がどのように計算されるかは、後述の注意を参照してください。</t>
  </si>
  <si>
    <t>sey</t>
  </si>
  <si>
    <t>予測される y の値に対する標準誤差です。</t>
  </si>
  <si>
    <t>F</t>
  </si>
  <si>
    <t>F 検定、または F 検定と認められる値です。F 検定を利用すると、独立変数と従属変数の間で観察された関係が偶然によるものかどうかを決定することができます。</t>
  </si>
  <si>
    <t>df</t>
  </si>
  <si>
    <t>自由度です。自由度を利用すると、統計表の中で F の臨界値を見つけるために役立ちます。統計表の中で見つけた値と、LINEST 関数が返す F 検定を比較することにより、モデルの信頼性の度合いを決めることができます。</t>
  </si>
  <si>
    <t>ssreg</t>
  </si>
  <si>
    <t>回帰の平方和です。</t>
  </si>
  <si>
    <t>ssresid</t>
  </si>
  <si>
    <t>残余の平方和です。</t>
  </si>
  <si>
    <t>次の図は、追加の補正項が配列として返される順序を示します。</t>
  </si>
  <si>
    <t>解説</t>
  </si>
  <si>
    <t>任意の直線は、傾きと y 切片を使って記述することができます。</t>
  </si>
  <si>
    <t>傾き (m):</t>
  </si>
  <si>
    <t>直線の傾き (m) を求めるには、直線上の 2 点の座標が (x1,y1)、(x2,y2) で表されるとき、(y2 - y1)/(x2 - x1) で計算できます。</t>
  </si>
  <si>
    <t>y 切片 (b):</t>
  </si>
  <si>
    <t>直線の y 切片 (b) とは、直線が y 軸と交わるときの y の値です。</t>
  </si>
  <si>
    <t>直線の方程式は y = mx + b で表されます。m と b の値がわかれば、y または x の値をこの方程式に代入することにより、直線上の任意の点の座標を計算することができます。このような計算を行うために TREND 関数を利用できます。</t>
  </si>
  <si>
    <t>独立変数 x が 1 つしかわからないときは、次の数式を使って、傾き (m) と y 切片 (b) を計算することができます。</t>
  </si>
  <si>
    <t>INDEX(LINEST(既知のy,既知のx),1)</t>
  </si>
  <si>
    <t>INDEX(LINEST(既知のy,既知のx),2)</t>
  </si>
  <si>
    <t>LINEST 関数で計算した直線の精度は、指定したデータのばらつきによって決まります。データの分布がより直線に近ければ、それだけ LINEST 関数のモデルの精度は向上します。LINEST 関数では、データに最もよく合う直線を見つけるために最小二乗法を使用しています。独立変数 x の値が 1 つでもわかれば、次の数式を使って m と b の値が計算されます。</t>
  </si>
  <si>
    <t>直線/指数曲線回帰関数である LINEST 関数と LOGEST 関数は、データにより適合する直線または指数曲線を近似計算します。データを直線で近似するか、指数曲線で近似するかは、データに合わせて選択する必要があります。計算によって取得した直線または指数曲線がデータに適合しているかどうかは、次の方法で調べます。</t>
  </si>
  <si>
    <t>直線の場合は、TREND(既知のy,既知のx)、指数曲線の場合は GROWTH(既知のy, 既知のx) を使って計算を行います。これらの関数は、引数として 新しいx を指定しなくても、直線または指数曲線上で、実際のデータに対応する y の値を予測計算し、y の予測値の配列を返します。両者の値を一目で比較できるようにグラフを作成する方法もあります。</t>
  </si>
  <si>
    <t>回帰分析を行う際、直線上の各点で、その点における予測される y の値と実際の y の値の差の平方が計算されます。このようにして計算した差の平方の和を "残余の平方和" と呼びます。次に、実際の y の値と y の平均値の差の平方和が計算されます。これらの和を "総平方和" と呼びます (回帰の平方和＋残余の平方和)。総平方和と比較し、残余の平方和が小さければ小さいほど、確実度の係数である r2 の値が大きくなり、回帰分析で得られた方程式が変数間の関係をより正確に表していることになります。</t>
  </si>
  <si>
    <t>計算結果が配列となる数式は、配列数式として入力する必要があります。</t>
  </si>
  <si>
    <t xml:space="preserve"> 既知のx のような引数に配列定数を指定するとき、同じ行の値を区切るには半角のカンマ (,) を使い、各行を区切るには半角のセミコロン (;) を使います。</t>
  </si>
  <si>
    <t>回帰方程式によって予測計算された y の値は、方程式を決定するときに使用した y の値の範囲外では、適切な値にならない場合があります。</t>
  </si>
  <si>
    <t>使用例 1    傾きと y 切片</t>
  </si>
  <si>
    <t>LINEST({1,9,5,7},{0,4,2,3}) = {2,1} となり、傾きが 2 で y 切片が 1 の直線となります。</t>
  </si>
  <si>
    <t>使用例 2    1 変数の線形回帰</t>
  </si>
  <si>
    <t>ある年度の最初の 6 か月間に、3,100 万円、4,500 万円、4,400 万円、5,400 万円、7,500 万円、8,100 万円の売上があったとします。これらの値がセル範囲 B2:B7 に入力されているとすると、次のような 1 変数の線形回帰モデルを使って、9 番目の月の売上を予測計算することができます。</t>
  </si>
  <si>
    <t>SUM(LINEST(B2:B7)*{9,1}) = SUM({1000,2000}*{9,1}) = 11,000 万円</t>
  </si>
  <si>
    <t>一般に、SUM({m,b}*{x,1}) = mx + b となり、指定した ｘ の値に対する y の値を予測計算できます。同じ計算を行うために TREND 関数を利用してもかまいません。</t>
  </si>
  <si>
    <t>使用例 3    多変数の線形回帰</t>
  </si>
  <si>
    <t>ある不動産会社がビジネス街にある中古オフィスの買収に乗り出そうと考えています。この不動産会社は、多数の線形回帰分析を使い、次の変数に基づいて、オフィス ビルの価格を評価しようとしました。</t>
  </si>
  <si>
    <t>変数</t>
  </si>
  <si>
    <t>内容</t>
  </si>
  <si>
    <t>オフィス ビルの評価額 (単位 : 万円)</t>
  </si>
  <si>
    <t>床面積 (単位 : ㎡)</t>
  </si>
  <si>
    <t>オフィスの数</t>
  </si>
  <si>
    <t>x3</t>
  </si>
  <si>
    <t>入口の数</t>
  </si>
  <si>
    <t>x4</t>
  </si>
  <si>
    <t>建築後の年数 (単位 : 年)</t>
  </si>
  <si>
    <t>この使用例では、それぞれの独立変数 (x1, x2, x3, x4) と従属変数 (y) との間に線形の関係が成立することが前提になっています。</t>
  </si>
  <si>
    <t>この不動産会社では、1,500 にのぼる物件の中から 11 のオフィス ビルを選択し、次のようなデータを得ることができました。</t>
  </si>
  <si>
    <t>半分の入口 とは通用口を意味します。配列として入力するとき、次の数式の計算結果は次の表のようになります。</t>
  </si>
  <si>
    <t>LINEST(E2:E12,A2:D12,TRUE,TRUE)</t>
  </si>
  <si>
    <t>多変数の回帰方程式 y = m1*x1 + m2*x2 + m3*x3 + m4*x4 + b は、14 行目に表示されている値を使って次のように決定されます。</t>
  </si>
  <si>
    <t>y = 27.64*x1 + 12,530*x2 + 2,553*x3 - 234.24*x4 + 52,318</t>
  </si>
  <si>
    <t>床面積が 2,500 ㎡で 3 つのオフィスがあり、出口が 2 つで築 25 年のオフィス ビルがあるとすると、その評価額は次の数式で計算できます。</t>
  </si>
  <si>
    <t>y = 27.64*2500 + 12530*3 + 2553*2 - 234.24*25 + 52318 = 158,258 (万円)</t>
  </si>
  <si>
    <t>評価額は、TREND 関数を使って計算することもできます。</t>
  </si>
  <si>
    <t>使用例 4    F 検定と R-2 乗検定の使い方</t>
  </si>
  <si>
    <t>使用例 3 では、確実度係数 r2, が 0.99675 という値になっており (計算結果のセル A16 の値)、複数の独立変数と従属変数 (評価額) との間に強い相関があることが示されています。さらに F 検定を利用すると、このように高い r2 の値が偶然の結果であるかどうかを調べることができます。</t>
  </si>
  <si>
    <t>実際には変数間に相関関係など存在せず、偶然、特異な 11 例を選択した結果、統計的に強い相関関係が観測されたと仮定します。このように、相関関係が存在すると誤って結論づけを行うがい然性を "アルファ" と呼びます。</t>
  </si>
  <si>
    <t>F の観測値が、F の臨界値よりも大きい場合、変数間に相関関係が存在すると見なされます。F の臨界値は、統計学の教科書などに掲載されている一覧表を参考にして調べることができます。一覧表を読むときは、アルファの値を 0.05 とし、自由度 (ほとんどの場合、v1、v2 と省略されます) を v1 = k = 4、v2 = n - (k + 1) = 11 - (4 + 1) = 6 とします。ここで、k は回帰分析を行う変数の個数で、n はデータの個数とします。この結果、F の臨界値は 4.53 と計算されます。</t>
  </si>
  <si>
    <t>一方、F の観測値は 459.753674 (セル A17 の値) となり、4.53 というF の臨界値と比較するとはるかに大きな値になります。このようにして F 検定を行った結果、回帰分析によって得た方程式は、オフィス ビルの評価額を決める上で役に立つことが明らかになります。</t>
  </si>
  <si>
    <t>使用例 5    t 検定の計算</t>
  </si>
  <si>
    <t>もう 1 つの仮説検定を使うと、直線の傾きを表すそれぞれの係数が使用例 3 でオフィス ビルの評価額を予測するために有効であるかを調べることができます。たとえば、築後年数の係数が統計的に有意であるかどうか調べるには、-234.24 (築後年数の係数) を 13.268 (セル A15 に表示されている築後年数の係数についての標準誤差の予測値) で除算します。次の数式により、t の観測値が計算できます。</t>
  </si>
  <si>
    <t>t = m4 ÷ se4 = -234.24 ÷ 13.268 = -17.7</t>
  </si>
  <si>
    <t>統計学の教科書を参考にすると、自由度 6 、アルファ 0.05 として、t の臨界値は 1.94 であることがわかります。t の観測値の絶対値は 17.7 で、臨界値の 1.94 よりもはるかに大きいため、築後年数は、オフィス ビルの評価額を予測するため、重要な変数であることがわかります。その他の独立変数についても同じ方法で統計的有意性を調べることができます。次に、それぞれの独立変数に対する t の観測値の一覧を示します。</t>
  </si>
  <si>
    <t>t の観測値</t>
  </si>
  <si>
    <t>床面積</t>
  </si>
  <si>
    <t>建築後の年数</t>
  </si>
  <si>
    <t>これらの値の絶対値はすべて 1.94 よりも大きくなるため、回帰方程式のすべての変数が、オフィス ビルの評価額を予測する上で有効であることを確認できます。</t>
  </si>
  <si>
    <t>＜演習１＞</t>
  </si>
  <si>
    <t>＜演習2＞</t>
  </si>
  <si>
    <t>（データの組を座標にﾌﾟﾛｯﾄし、回帰直線を入れよ。）</t>
  </si>
  <si>
    <t>　　次の表は１０人の知能指数(IQ) xと数学のﾃｽﾄの得点 y の相関表である。</t>
  </si>
  <si>
    <t>回帰分析ツール</t>
  </si>
  <si>
    <t>近似曲線（回帰直線）追加ツール</t>
  </si>
  <si>
    <t>概要</t>
  </si>
  <si>
    <t>回帰統計</t>
  </si>
  <si>
    <t>重相関 R</t>
  </si>
  <si>
    <t>重決定 R2</t>
  </si>
  <si>
    <t>補正 R2</t>
  </si>
  <si>
    <t>標準誤差</t>
  </si>
  <si>
    <t>観測数</t>
  </si>
  <si>
    <t>分散分析表</t>
  </si>
  <si>
    <t>回帰</t>
  </si>
  <si>
    <t>残差</t>
  </si>
  <si>
    <t>合計</t>
  </si>
  <si>
    <t>切片</t>
  </si>
  <si>
    <t>自由度</t>
  </si>
  <si>
    <t>変動</t>
  </si>
  <si>
    <t>分散</t>
  </si>
  <si>
    <t>観測された分散比</t>
  </si>
  <si>
    <t>有意 F</t>
  </si>
  <si>
    <t>係数</t>
  </si>
  <si>
    <t xml:space="preserve">t </t>
  </si>
  <si>
    <t>P-値</t>
  </si>
  <si>
    <t>下限 95%</t>
  </si>
  <si>
    <t>上限 95%</t>
  </si>
  <si>
    <t>下限 95.0%</t>
  </si>
  <si>
    <t>上限 95.0%</t>
  </si>
  <si>
    <t>残差出力</t>
  </si>
  <si>
    <t>観測値</t>
  </si>
  <si>
    <t>予測値: 価格</t>
  </si>
  <si>
    <t>標準残差</t>
  </si>
  <si>
    <t>単回帰分析</t>
  </si>
  <si>
    <t>Ｙ＝aＸ＋ｂ</t>
  </si>
  <si>
    <t>（Ｘ：使用年数</t>
  </si>
  <si>
    <t>Ｙ：価格の理論値）</t>
  </si>
  <si>
    <t>ａ＝</t>
  </si>
  <si>
    <t>ｂ＝</t>
  </si>
  <si>
    <t>理論値</t>
  </si>
  <si>
    <t>シミュレーション</t>
  </si>
  <si>
    <t>ここで、従属変数の y は独立変数 x の関数です。また、m はそれぞれの x に対応する係数で、b は y 切片と呼ばれる定数です。y、x、m はベクトル (1次元の配列) であることに注意してください。LINEST 関数によって返される配列は、{mn,mn-1,...,m1,b} となります。また、同時に、回帰直線に関する補正項の配列も返されます。</t>
  </si>
  <si>
    <t>作業中のブックに新規ワークシートを挿入し、新規ワークシートのセル A1 を起点として結果を出力します。新規ワークシートに名前を付けるには、右のテキスト ボックスにワークシート名を入力します。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</si>
</sst>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0.0%"/>
    <numFmt numFmtId="179" formatCode="##&quot;年&quot;"/>
    <numFmt numFmtId="180" formatCode="###&quot;万&quot;&quot;円&quot;"/>
  </numFmts>
  <fonts count="65">
    <font>
      <sz val="11"/>
      <name val="明朝"/>
      <family val="1"/>
    </font>
    <font>
      <b/>
      <sz val="11"/>
      <name val="明朝"/>
      <family val="1"/>
    </font>
    <font>
      <i/>
      <sz val="11"/>
      <name val="明朝"/>
      <family val="1"/>
    </font>
    <font>
      <b/>
      <i/>
      <sz val="11"/>
      <name val="明朝"/>
      <family val="1"/>
    </font>
    <font>
      <b/>
      <sz val="20"/>
      <name val="ＭＳ ゴシック"/>
      <family val="3"/>
    </font>
    <font>
      <sz val="20"/>
      <name val="ＭＳ ゴシック"/>
      <family val="3"/>
    </font>
    <font>
      <sz val="14"/>
      <name val="ＭＳ ゴシック"/>
      <family val="3"/>
    </font>
    <font>
      <sz val="14"/>
      <color indexed="12"/>
      <name val="ＭＳ ゴシック"/>
      <family val="3"/>
    </font>
    <font>
      <b/>
      <sz val="14"/>
      <name val="ＭＳ ゴシック"/>
      <family val="3"/>
    </font>
    <font>
      <b/>
      <sz val="14"/>
      <color indexed="10"/>
      <name val="ＭＳ ゴシック"/>
      <family val="3"/>
    </font>
    <font>
      <b/>
      <sz val="10"/>
      <color indexed="10"/>
      <name val="ＭＳ ゴシック"/>
      <family val="3"/>
    </font>
    <font>
      <b/>
      <sz val="16"/>
      <name val="ＭＳ ゴシック"/>
      <family val="3"/>
    </font>
    <font>
      <sz val="14"/>
      <color indexed="10"/>
      <name val="ＭＳ ゴシック"/>
      <family val="3"/>
    </font>
    <font>
      <b/>
      <sz val="14"/>
      <color indexed="12"/>
      <name val="ＭＳ ゴシック"/>
      <family val="3"/>
    </font>
    <font>
      <sz val="6"/>
      <name val="ＭＳ Ｐ明朝"/>
      <family val="1"/>
    </font>
    <font>
      <b/>
      <sz val="18"/>
      <name val="明朝"/>
      <family val="1"/>
    </font>
    <font>
      <b/>
      <sz val="16"/>
      <color indexed="10"/>
      <name val="ＭＳ Ｐゴシック"/>
      <family val="3"/>
    </font>
    <font>
      <b/>
      <sz val="11"/>
      <name val="ＭＳ ゴシック"/>
      <family val="3"/>
    </font>
    <font>
      <b/>
      <sz val="16"/>
      <name val="ＭＳ Ｐゴシック"/>
      <family val="3"/>
    </font>
    <font>
      <sz val="11"/>
      <name val="ＭＳ Ｐゴシック"/>
      <family val="3"/>
    </font>
    <font>
      <sz val="11"/>
      <color indexed="8"/>
      <name val="ＭＳ Ｐゴシック"/>
      <family val="3"/>
    </font>
    <font>
      <sz val="11"/>
      <color indexed="8"/>
      <name val="明朝"/>
      <family val="1"/>
    </font>
    <font>
      <sz val="10.1"/>
      <color indexed="8"/>
      <name val="明朝"/>
      <family val="1"/>
    </font>
    <font>
      <sz val="11.5"/>
      <color indexed="8"/>
      <name val="ＭＳ Ｐゴシック"/>
      <family val="3"/>
    </font>
    <font>
      <sz val="12"/>
      <color indexed="8"/>
      <name val="ＭＳ Ｐゴシック"/>
      <family val="3"/>
    </font>
    <font>
      <vertAlign val="superscript"/>
      <sz val="12"/>
      <color indexed="8"/>
      <name val="ＭＳ Ｐゴシック"/>
      <family val="3"/>
    </font>
    <font>
      <sz val="15.75"/>
      <color indexed="8"/>
      <name val="ＭＳ Ｐゴシック"/>
      <family val="3"/>
    </font>
    <font>
      <b/>
      <sz val="10"/>
      <color indexed="8"/>
      <name val="ＭＳ Ｐゴシック"/>
      <family val="3"/>
    </font>
    <font>
      <b/>
      <sz val="12"/>
      <color indexed="8"/>
      <name val="ＭＳ Ｐゴシック"/>
      <family val="3"/>
    </font>
    <font>
      <sz val="16"/>
      <name val="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0.25"/>
      <color indexed="8"/>
      <name val="ＭＳ Ｐゴシック"/>
      <family val="3"/>
    </font>
    <font>
      <b/>
      <sz val="8.2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明朝"/>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gray0625"/>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medium"/>
      <right>
        <color indexed="63"/>
      </right>
      <top>
        <color indexed="63"/>
      </top>
      <bottom style="thin"/>
    </border>
    <border>
      <left style="thin"/>
      <right style="medium"/>
      <top>
        <color indexed="63"/>
      </top>
      <bottom style="thin"/>
    </border>
    <border>
      <left style="medium"/>
      <right>
        <color indexed="63"/>
      </right>
      <top>
        <color indexed="63"/>
      </top>
      <bottom style="medium"/>
    </border>
    <border>
      <left style="thin"/>
      <right style="medium"/>
      <top>
        <color indexed="63"/>
      </top>
      <bottom style="medium"/>
    </border>
    <border>
      <left style="thin"/>
      <right>
        <color indexed="63"/>
      </right>
      <top>
        <color indexed="63"/>
      </top>
      <bottom style="mediu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n"/>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medium"/>
      <right>
        <color indexed="63"/>
      </right>
      <top style="medium"/>
      <bottom style="medium"/>
    </border>
    <border>
      <left style="thin"/>
      <right style="medium"/>
      <top style="medium"/>
      <bottom style="medium"/>
    </border>
    <border>
      <left style="medium"/>
      <right style="medium"/>
      <top style="medium"/>
      <bottom style="medium"/>
    </border>
    <border>
      <left style="thin"/>
      <right>
        <color indexed="63"/>
      </right>
      <top style="medium"/>
      <bottom style="medium"/>
    </border>
    <border>
      <left style="medium"/>
      <right>
        <color indexed="63"/>
      </right>
      <top style="medium"/>
      <bottom style="thin"/>
    </border>
    <border>
      <left style="double"/>
      <right>
        <color indexed="63"/>
      </right>
      <top style="medium"/>
      <bottom style="thin"/>
    </border>
    <border>
      <left style="thin"/>
      <right>
        <color indexed="63"/>
      </right>
      <top style="medium"/>
      <bottom style="thin"/>
    </border>
    <border>
      <left style="thin"/>
      <right style="medium"/>
      <top style="medium"/>
      <bottom style="thin"/>
    </border>
    <border>
      <left style="double"/>
      <right>
        <color indexed="63"/>
      </right>
      <top>
        <color indexed="63"/>
      </top>
      <bottom style="medium"/>
    </border>
    <border>
      <left>
        <color indexed="63"/>
      </left>
      <right>
        <color indexed="63"/>
      </right>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91">
    <xf numFmtId="0" fontId="0" fillId="0" borderId="0" xfId="0" applyAlignment="1">
      <alignment/>
    </xf>
    <xf numFmtId="0" fontId="4" fillId="0" borderId="0" xfId="0" applyFont="1" applyAlignment="1" applyProtection="1">
      <alignment horizontal="left"/>
      <protection/>
    </xf>
    <xf numFmtId="0" fontId="5" fillId="0" borderId="0" xfId="0" applyFont="1" applyAlignment="1">
      <alignment/>
    </xf>
    <xf numFmtId="0" fontId="6" fillId="0" borderId="0" xfId="0" applyFont="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pplyProtection="1">
      <alignment horizontal="center"/>
      <protection/>
    </xf>
    <xf numFmtId="0" fontId="6" fillId="0" borderId="14" xfId="0" applyFont="1" applyBorder="1" applyAlignment="1">
      <alignment/>
    </xf>
    <xf numFmtId="0" fontId="6" fillId="0" borderId="0" xfId="0" applyFont="1" applyAlignment="1" applyProtection="1">
      <alignment horizontal="left"/>
      <protection/>
    </xf>
    <xf numFmtId="0" fontId="6" fillId="0" borderId="12" xfId="0" applyFont="1" applyBorder="1" applyAlignment="1" applyProtection="1">
      <alignment horizontal="left"/>
      <protection/>
    </xf>
    <xf numFmtId="0" fontId="6" fillId="0" borderId="0" xfId="0" applyFont="1" applyAlignment="1" applyProtection="1">
      <alignment/>
      <protection/>
    </xf>
    <xf numFmtId="0" fontId="6" fillId="0" borderId="14" xfId="0" applyFont="1" applyBorder="1" applyAlignment="1" applyProtection="1">
      <alignment horizontal="left"/>
      <protection/>
    </xf>
    <xf numFmtId="0" fontId="6" fillId="0" borderId="14" xfId="0" applyFont="1" applyBorder="1" applyAlignment="1" applyProtection="1">
      <alignment horizontal="center"/>
      <protection/>
    </xf>
    <xf numFmtId="0" fontId="6" fillId="0" borderId="0" xfId="0" applyFont="1" applyAlignment="1" applyProtection="1">
      <alignment horizontal="right"/>
      <protection/>
    </xf>
    <xf numFmtId="0" fontId="6" fillId="0" borderId="0" xfId="0" applyFont="1" applyAlignment="1" applyProtection="1">
      <alignment horizontal="center"/>
      <protection/>
    </xf>
    <xf numFmtId="0" fontId="6" fillId="0" borderId="15" xfId="0" applyFont="1" applyBorder="1" applyAlignment="1" applyProtection="1">
      <alignment horizontal="center"/>
      <protection/>
    </xf>
    <xf numFmtId="0" fontId="6" fillId="0" borderId="16" xfId="0" applyFont="1" applyBorder="1" applyAlignment="1" applyProtection="1">
      <alignment horizontal="center"/>
      <protection/>
    </xf>
    <xf numFmtId="0" fontId="6" fillId="0" borderId="17" xfId="0" applyFont="1" applyBorder="1" applyAlignment="1" applyProtection="1">
      <alignment horizontal="center"/>
      <protection/>
    </xf>
    <xf numFmtId="0" fontId="6" fillId="0" borderId="18" xfId="0" applyFont="1" applyBorder="1" applyAlignment="1" applyProtection="1">
      <alignment horizontal="center"/>
      <protection/>
    </xf>
    <xf numFmtId="0" fontId="6" fillId="0" borderId="19" xfId="0" applyFont="1" applyBorder="1" applyAlignment="1" applyProtection="1">
      <alignment horizontal="center"/>
      <protection/>
    </xf>
    <xf numFmtId="0" fontId="6" fillId="0" borderId="20" xfId="0" applyFont="1" applyBorder="1" applyAlignment="1">
      <alignment/>
    </xf>
    <xf numFmtId="0" fontId="6" fillId="0" borderId="21" xfId="0" applyFont="1" applyBorder="1" applyAlignment="1">
      <alignment/>
    </xf>
    <xf numFmtId="0" fontId="6" fillId="0" borderId="22" xfId="0" applyFont="1" applyBorder="1" applyAlignment="1">
      <alignment/>
    </xf>
    <xf numFmtId="0" fontId="6" fillId="0" borderId="23" xfId="0" applyFont="1" applyBorder="1" applyAlignment="1" applyProtection="1">
      <alignment horizontal="left"/>
      <protection/>
    </xf>
    <xf numFmtId="0" fontId="6" fillId="0" borderId="0" xfId="0" applyFont="1" applyBorder="1" applyAlignment="1">
      <alignment/>
    </xf>
    <xf numFmtId="0" fontId="6" fillId="0" borderId="24" xfId="0" applyFont="1" applyBorder="1" applyAlignment="1">
      <alignment/>
    </xf>
    <xf numFmtId="0" fontId="6" fillId="0" borderId="23" xfId="0" applyFont="1" applyBorder="1" applyAlignment="1">
      <alignment/>
    </xf>
    <xf numFmtId="0" fontId="6" fillId="0" borderId="25" xfId="0" applyFont="1" applyBorder="1" applyAlignment="1">
      <alignment/>
    </xf>
    <xf numFmtId="0" fontId="7" fillId="0" borderId="0" xfId="0" applyFont="1" applyBorder="1" applyAlignment="1">
      <alignment/>
    </xf>
    <xf numFmtId="0" fontId="6" fillId="0" borderId="26" xfId="0" applyFont="1" applyBorder="1" applyAlignment="1">
      <alignment/>
    </xf>
    <xf numFmtId="0" fontId="6" fillId="0" borderId="27" xfId="0" applyFont="1" applyBorder="1" applyAlignment="1">
      <alignment/>
    </xf>
    <xf numFmtId="0" fontId="6" fillId="0" borderId="28" xfId="0" applyFont="1" applyBorder="1" applyAlignment="1">
      <alignment/>
    </xf>
    <xf numFmtId="0" fontId="8" fillId="0" borderId="0" xfId="0" applyFont="1" applyAlignment="1" applyProtection="1">
      <alignment horizontal="left"/>
      <protection/>
    </xf>
    <xf numFmtId="0" fontId="6" fillId="0" borderId="13" xfId="0" applyFont="1" applyBorder="1" applyAlignment="1">
      <alignment horizontal="center"/>
    </xf>
    <xf numFmtId="0" fontId="6" fillId="0" borderId="12" xfId="0" applyFont="1" applyBorder="1" applyAlignment="1">
      <alignment horizontal="center"/>
    </xf>
    <xf numFmtId="0" fontId="9" fillId="0" borderId="0" xfId="0" applyFont="1" applyAlignment="1" applyProtection="1">
      <alignment/>
      <protection/>
    </xf>
    <xf numFmtId="0" fontId="6" fillId="33" borderId="14" xfId="0" applyFont="1" applyFill="1" applyBorder="1" applyAlignment="1" applyProtection="1">
      <alignment/>
      <protection/>
    </xf>
    <xf numFmtId="0" fontId="6" fillId="33" borderId="0" xfId="0" applyFont="1" applyFill="1" applyAlignment="1" applyProtection="1">
      <alignment/>
      <protection/>
    </xf>
    <xf numFmtId="0" fontId="8" fillId="34" borderId="29" xfId="0" applyFont="1" applyFill="1" applyBorder="1" applyAlignment="1" applyProtection="1">
      <alignment horizontal="center"/>
      <protection/>
    </xf>
    <xf numFmtId="0" fontId="8" fillId="34" borderId="30" xfId="0" applyFont="1" applyFill="1" applyBorder="1" applyAlignment="1" applyProtection="1">
      <alignment horizontal="center"/>
      <protection/>
    </xf>
    <xf numFmtId="0" fontId="6" fillId="35" borderId="15" xfId="0" applyFont="1" applyFill="1" applyBorder="1" applyAlignment="1" applyProtection="1">
      <alignment horizontal="center"/>
      <protection/>
    </xf>
    <xf numFmtId="0" fontId="6" fillId="35" borderId="16" xfId="0" applyFont="1" applyFill="1" applyBorder="1" applyAlignment="1" applyProtection="1">
      <alignment horizontal="center"/>
      <protection/>
    </xf>
    <xf numFmtId="0" fontId="6" fillId="35" borderId="17" xfId="0" applyFont="1" applyFill="1" applyBorder="1" applyAlignment="1" applyProtection="1">
      <alignment horizontal="center"/>
      <protection/>
    </xf>
    <xf numFmtId="0" fontId="6" fillId="35" borderId="18" xfId="0" applyFont="1" applyFill="1" applyBorder="1" applyAlignment="1" applyProtection="1">
      <alignment horizontal="center"/>
      <protection/>
    </xf>
    <xf numFmtId="0" fontId="6" fillId="0" borderId="31" xfId="0" applyFont="1" applyBorder="1" applyAlignment="1" applyProtection="1">
      <alignment horizontal="right"/>
      <protection/>
    </xf>
    <xf numFmtId="0" fontId="6" fillId="36" borderId="29" xfId="0" applyFont="1" applyFill="1" applyBorder="1" applyAlignment="1" applyProtection="1">
      <alignment horizontal="center"/>
      <protection/>
    </xf>
    <xf numFmtId="0" fontId="6" fillId="36" borderId="32" xfId="0" applyFont="1" applyFill="1" applyBorder="1" applyAlignment="1" applyProtection="1">
      <alignment horizontal="center"/>
      <protection/>
    </xf>
    <xf numFmtId="0" fontId="6" fillId="36" borderId="30" xfId="0" applyFont="1" applyFill="1" applyBorder="1" applyAlignment="1" applyProtection="1">
      <alignment horizontal="center"/>
      <protection/>
    </xf>
    <xf numFmtId="0" fontId="8" fillId="36" borderId="29" xfId="0" applyFont="1" applyFill="1" applyBorder="1" applyAlignment="1" applyProtection="1">
      <alignment horizontal="center"/>
      <protection/>
    </xf>
    <xf numFmtId="0" fontId="8" fillId="36" borderId="32" xfId="0" applyFont="1" applyFill="1" applyBorder="1" applyAlignment="1" applyProtection="1">
      <alignment horizontal="center"/>
      <protection/>
    </xf>
    <xf numFmtId="0" fontId="8" fillId="36" borderId="30" xfId="0" applyFont="1" applyFill="1" applyBorder="1" applyAlignment="1" applyProtection="1">
      <alignment horizontal="center"/>
      <protection/>
    </xf>
    <xf numFmtId="0" fontId="8" fillId="0" borderId="16" xfId="0" applyFont="1" applyBorder="1" applyAlignment="1" applyProtection="1">
      <alignment horizontal="center"/>
      <protection/>
    </xf>
    <xf numFmtId="0" fontId="10" fillId="0" borderId="0" xfId="0" applyFont="1" applyFill="1" applyAlignment="1" applyProtection="1">
      <alignment horizontal="left"/>
      <protection/>
    </xf>
    <xf numFmtId="0" fontId="12" fillId="0" borderId="0" xfId="0" applyFont="1" applyAlignment="1" applyProtection="1">
      <alignment/>
      <protection/>
    </xf>
    <xf numFmtId="0" fontId="9" fillId="0" borderId="31" xfId="0" applyFont="1" applyBorder="1" applyAlignment="1" applyProtection="1">
      <alignment horizontal="center"/>
      <protection/>
    </xf>
    <xf numFmtId="0" fontId="13" fillId="0" borderId="0" xfId="0" applyFont="1" applyBorder="1" applyAlignment="1" applyProtection="1">
      <alignment horizontal="left"/>
      <protection/>
    </xf>
    <xf numFmtId="0" fontId="8" fillId="36" borderId="33" xfId="0" applyFont="1" applyFill="1" applyBorder="1" applyAlignment="1" applyProtection="1">
      <alignment horizontal="center"/>
      <protection/>
    </xf>
    <xf numFmtId="0" fontId="8" fillId="36" borderId="17" xfId="0" applyFont="1" applyFill="1" applyBorder="1" applyAlignment="1" applyProtection="1">
      <alignment horizontal="center"/>
      <protection/>
    </xf>
    <xf numFmtId="0" fontId="6" fillId="37" borderId="34" xfId="0" applyFont="1" applyFill="1" applyBorder="1" applyAlignment="1" applyProtection="1">
      <alignment horizontal="center"/>
      <protection/>
    </xf>
    <xf numFmtId="0" fontId="6" fillId="37" borderId="35" xfId="0" applyFont="1" applyFill="1" applyBorder="1" applyAlignment="1" applyProtection="1">
      <alignment horizontal="center"/>
      <protection/>
    </xf>
    <xf numFmtId="0" fontId="6" fillId="37" borderId="36" xfId="0" applyFont="1" applyFill="1" applyBorder="1" applyAlignment="1" applyProtection="1">
      <alignment horizontal="center"/>
      <protection/>
    </xf>
    <xf numFmtId="0" fontId="6" fillId="37" borderId="37" xfId="0" applyFont="1" applyFill="1" applyBorder="1" applyAlignment="1" applyProtection="1">
      <alignment horizontal="center"/>
      <protection/>
    </xf>
    <xf numFmtId="0" fontId="6" fillId="37" borderId="19" xfId="0" applyFont="1" applyFill="1" applyBorder="1" applyAlignment="1" applyProtection="1">
      <alignment horizontal="center"/>
      <protection/>
    </xf>
    <xf numFmtId="0" fontId="6" fillId="37" borderId="18" xfId="0" applyFont="1" applyFill="1" applyBorder="1" applyAlignment="1" applyProtection="1">
      <alignment horizontal="center"/>
      <protection/>
    </xf>
    <xf numFmtId="0" fontId="11" fillId="34" borderId="29" xfId="0" applyFont="1" applyFill="1" applyBorder="1" applyAlignment="1" applyProtection="1">
      <alignment horizontal="center"/>
      <protection/>
    </xf>
    <xf numFmtId="0" fontId="11" fillId="34" borderId="30" xfId="0" applyFont="1" applyFill="1" applyBorder="1" applyAlignment="1" applyProtection="1">
      <alignment horizontal="center"/>
      <protection/>
    </xf>
    <xf numFmtId="0" fontId="8" fillId="0" borderId="0" xfId="0" applyFont="1" applyAlignment="1" applyProtection="1">
      <alignment horizontal="distributed"/>
      <protection/>
    </xf>
    <xf numFmtId="0" fontId="11" fillId="0" borderId="0" xfId="0" applyFont="1" applyAlignment="1">
      <alignment/>
    </xf>
    <xf numFmtId="0" fontId="9" fillId="0" borderId="0" xfId="0" applyFont="1" applyAlignment="1" applyProtection="1">
      <alignment horizontal="left"/>
      <protection/>
    </xf>
    <xf numFmtId="0" fontId="11" fillId="38" borderId="0" xfId="0" applyFont="1" applyFill="1" applyAlignment="1" applyProtection="1">
      <alignment/>
      <protection/>
    </xf>
    <xf numFmtId="0" fontId="0" fillId="0" borderId="0" xfId="0" applyFill="1" applyBorder="1" applyAlignment="1">
      <alignment/>
    </xf>
    <xf numFmtId="0" fontId="0" fillId="0" borderId="10" xfId="0" applyFill="1" applyBorder="1" applyAlignment="1">
      <alignment/>
    </xf>
    <xf numFmtId="0" fontId="0" fillId="0" borderId="38" xfId="0" applyFont="1" applyFill="1" applyBorder="1" applyAlignment="1">
      <alignment horizontal="center"/>
    </xf>
    <xf numFmtId="0" fontId="0" fillId="0" borderId="38" xfId="0" applyFont="1" applyFill="1" applyBorder="1" applyAlignment="1">
      <alignment horizontal="centerContinuous"/>
    </xf>
    <xf numFmtId="0" fontId="15" fillId="39" borderId="0" xfId="0" applyFont="1" applyFill="1" applyAlignment="1">
      <alignment/>
    </xf>
    <xf numFmtId="14" fontId="6" fillId="0" borderId="0" xfId="0" applyNumberFormat="1" applyFont="1" applyAlignment="1">
      <alignment/>
    </xf>
    <xf numFmtId="179" fontId="6" fillId="35" borderId="15" xfId="0" applyNumberFormat="1" applyFont="1" applyFill="1" applyBorder="1" applyAlignment="1" applyProtection="1">
      <alignment horizontal="center"/>
      <protection/>
    </xf>
    <xf numFmtId="179" fontId="6" fillId="35" borderId="17" xfId="0" applyNumberFormat="1" applyFont="1" applyFill="1" applyBorder="1" applyAlignment="1" applyProtection="1">
      <alignment horizontal="center"/>
      <protection/>
    </xf>
    <xf numFmtId="180" fontId="6" fillId="35" borderId="16" xfId="0" applyNumberFormat="1" applyFont="1" applyFill="1" applyBorder="1" applyAlignment="1" applyProtection="1">
      <alignment horizontal="center"/>
      <protection/>
    </xf>
    <xf numFmtId="180" fontId="6" fillId="35" borderId="18" xfId="0" applyNumberFormat="1" applyFont="1" applyFill="1" applyBorder="1" applyAlignment="1" applyProtection="1">
      <alignment horizontal="center"/>
      <protection/>
    </xf>
    <xf numFmtId="0" fontId="18" fillId="0" borderId="0" xfId="0" applyFont="1" applyAlignment="1">
      <alignment/>
    </xf>
    <xf numFmtId="0" fontId="19" fillId="0" borderId="0" xfId="0" applyFont="1" applyAlignment="1">
      <alignment/>
    </xf>
    <xf numFmtId="14" fontId="19" fillId="0" borderId="0" xfId="0" applyNumberFormat="1" applyFont="1" applyAlignment="1">
      <alignment/>
    </xf>
    <xf numFmtId="0" fontId="8" fillId="0" borderId="0" xfId="0" applyFont="1" applyAlignment="1" applyProtection="1">
      <alignment horizontal="center"/>
      <protection/>
    </xf>
    <xf numFmtId="0" fontId="8" fillId="0" borderId="0" xfId="0" applyFont="1" applyAlignment="1">
      <alignment horizontal="center"/>
    </xf>
    <xf numFmtId="14" fontId="29" fillId="0" borderId="0" xfId="0" applyNumberFormat="1" applyFont="1" applyAlignment="1">
      <alignment horizontal="center"/>
    </xf>
    <xf numFmtId="0" fontId="17" fillId="0" borderId="0" xfId="0" applyFont="1" applyAlignment="1">
      <alignment horizontal="center"/>
    </xf>
    <xf numFmtId="0" fontId="19" fillId="0" borderId="0" xfId="0" applyFont="1" applyAlignment="1">
      <alignment horizontal="left" vertical="top" wrapText="1"/>
    </xf>
    <xf numFmtId="0" fontId="19" fillId="0" borderId="0" xfId="0" applyFont="1" applyAlignment="1">
      <alignment vertical="top" wrapText="1"/>
    </xf>
    <xf numFmtId="0" fontId="19" fillId="0" borderId="0" xfId="0" applyFont="1" applyAlignment="1">
      <alignment horizontal="lef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単回帰分析!#REF!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単回帰分析!#REF!</c:f>
              <c:strCache>
                <c:ptCount val="1"/>
                <c:pt idx="0">
                  <c:v>1</c:v>
                </c:pt>
              </c:strCache>
            </c:strRef>
          </c:xVal>
          <c:yVal>
            <c:numRef>
              <c:f>単回帰分析!#REF!</c:f>
              <c:numCache>
                <c:ptCount val="1"/>
                <c:pt idx="0">
                  <c:v>1</c:v>
                </c:pt>
              </c:numCache>
            </c:numRef>
          </c:yVal>
          <c:smooth val="0"/>
        </c:ser>
        <c:ser>
          <c:idx val="1"/>
          <c:order val="1"/>
          <c:tx>
            <c:strRef>
              <c:f>単回帰分析!#REF!</c:f>
              <c:strCache>
                <c:ptCount val="1"/>
                <c:pt idx="0">
                  <c:v>#REF!</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00FF00"/>
                </a:solidFill>
              </a:ln>
            </c:spPr>
          </c:marker>
          <c:xVal>
            <c:strRef>
              <c:f>単回帰分析!#REF!</c:f>
              <c:strCache>
                <c:ptCount val="1"/>
                <c:pt idx="0">
                  <c:v>1</c:v>
                </c:pt>
              </c:strCache>
            </c:strRef>
          </c:xVal>
          <c:yVal>
            <c:numRef>
              <c:f>単回帰分析!#REF!</c:f>
              <c:numCache>
                <c:ptCount val="1"/>
                <c:pt idx="0">
                  <c:v>1</c:v>
                </c:pt>
              </c:numCache>
            </c:numRef>
          </c:yVal>
          <c:smooth val="0"/>
        </c:ser>
        <c:axId val="12406178"/>
        <c:axId val="59720835"/>
      </c:scatterChart>
      <c:valAx>
        <c:axId val="12406178"/>
        <c:scaling>
          <c:orientation val="minMax"/>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9720835"/>
        <c:crosses val="autoZero"/>
        <c:crossBetween val="midCat"/>
        <c:dispUnits/>
      </c:valAx>
      <c:valAx>
        <c:axId val="5972083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2406178"/>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明朝"/>
              <a:ea typeface="明朝"/>
              <a:cs typeface="明朝"/>
            </a:defRPr>
          </a:pPr>
        </a:p>
      </c:txPr>
    </c:legend>
    <c:plotVisOnly val="1"/>
    <c:dispBlanksAs val="gap"/>
    <c:showDLblsOverMax val="0"/>
  </c:chart>
  <c:spPr>
    <a:solidFill>
      <a:srgbClr val="FFFFFF"/>
    </a:solidFill>
    <a:ln w="25400">
      <a:solidFill>
        <a:srgbClr val="FF0000"/>
      </a:solidFill>
    </a:ln>
  </c:spPr>
  <c:txPr>
    <a:bodyPr vert="horz" rot="0"/>
    <a:lstStyle/>
    <a:p>
      <a:pPr>
        <a:defRPr lang="en-US" cap="none" sz="1100" b="0" i="0" u="none" baseline="0">
          <a:solidFill>
            <a:srgbClr val="000000"/>
          </a:solidFill>
          <a:latin typeface="明朝"/>
          <a:ea typeface="明朝"/>
          <a:cs typeface="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solidFill>
                  <a:srgbClr val="000000"/>
                </a:solidFill>
              </a:rPr>
              <a:t>使用年数 残差ｸﾞﾗﾌ</a:t>
            </a:r>
          </a:p>
        </c:rich>
      </c:tx>
      <c:layout>
        <c:manualLayout>
          <c:xMode val="factor"/>
          <c:yMode val="factor"/>
          <c:x val="0.065"/>
          <c:y val="0"/>
        </c:manualLayout>
      </c:layout>
      <c:spPr>
        <a:noFill/>
        <a:ln>
          <a:noFill/>
        </a:ln>
      </c:spPr>
    </c:title>
    <c:plotArea>
      <c:layout>
        <c:manualLayout>
          <c:xMode val="edge"/>
          <c:yMode val="edge"/>
          <c:x val="0.0595"/>
          <c:y val="0.16075"/>
          <c:w val="0.89525"/>
          <c:h val="0.64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'単回帰分析'!$B$99:$B$106</c:f>
              <c:numCache/>
            </c:numRef>
          </c:xVal>
          <c:yVal>
            <c:numRef>
              <c:f>'単回帰分析'!$C$134:$C$141</c:f>
              <c:numCache/>
            </c:numRef>
          </c:yVal>
          <c:smooth val="0"/>
        </c:ser>
        <c:axId val="37567956"/>
        <c:axId val="17320597"/>
      </c:scatterChart>
      <c:valAx>
        <c:axId val="37567956"/>
        <c:scaling>
          <c:orientation val="minMax"/>
        </c:scaling>
        <c:axPos val="b"/>
        <c:title>
          <c:tx>
            <c:rich>
              <a:bodyPr vert="horz" rot="0" anchor="ctr"/>
              <a:lstStyle/>
              <a:p>
                <a:pPr algn="ctr">
                  <a:defRPr/>
                </a:pPr>
                <a:r>
                  <a:rPr lang="en-US" cap="none" sz="1150" b="0" i="0" u="none" baseline="0">
                    <a:solidFill>
                      <a:srgbClr val="000000"/>
                    </a:solidFill>
                  </a:rPr>
                  <a:t>使用年数</a:t>
                </a:r>
              </a:p>
            </c:rich>
          </c:tx>
          <c:layout>
            <c:manualLayout>
              <c:xMode val="factor"/>
              <c:yMode val="factor"/>
              <c:x val="0.00175"/>
              <c:y val="0.00775"/>
            </c:manualLayout>
          </c:layout>
          <c:overlay val="0"/>
          <c:spPr>
            <a:noFill/>
            <a:ln>
              <a:noFill/>
            </a:ln>
          </c:spPr>
        </c:title>
        <c:delete val="0"/>
        <c:numFmt formatCode="General" sourceLinked="1"/>
        <c:majorTickMark val="in"/>
        <c:minorTickMark val="none"/>
        <c:tickLblPos val="nextTo"/>
        <c:spPr>
          <a:ln w="3175">
            <a:solidFill>
              <a:srgbClr val="000000"/>
            </a:solidFill>
          </a:ln>
        </c:spPr>
        <c:crossAx val="17320597"/>
        <c:crosses val="autoZero"/>
        <c:crossBetween val="midCat"/>
        <c:dispUnits/>
      </c:valAx>
      <c:valAx>
        <c:axId val="17320597"/>
        <c:scaling>
          <c:orientation val="minMax"/>
        </c:scaling>
        <c:axPos val="l"/>
        <c:title>
          <c:tx>
            <c:rich>
              <a:bodyPr vert="horz" rot="-5400000" anchor="ctr"/>
              <a:lstStyle/>
              <a:p>
                <a:pPr algn="ctr">
                  <a:defRPr/>
                </a:pPr>
                <a:r>
                  <a:rPr lang="en-US" cap="none" sz="1150" b="0" i="0" u="none" baseline="0">
                    <a:solidFill>
                      <a:srgbClr val="000000"/>
                    </a:solidFill>
                  </a:rPr>
                  <a:t>残差</a:t>
                </a:r>
              </a:p>
            </c:rich>
          </c:tx>
          <c:layout>
            <c:manualLayout>
              <c:xMode val="factor"/>
              <c:yMode val="factor"/>
              <c:x val="0.0055"/>
              <c:y val="-0.004"/>
            </c:manualLayout>
          </c:layout>
          <c:overlay val="0"/>
          <c:spPr>
            <a:noFill/>
            <a:ln>
              <a:noFill/>
            </a:ln>
          </c:spPr>
        </c:title>
        <c:delete val="0"/>
        <c:numFmt formatCode="General" sourceLinked="1"/>
        <c:majorTickMark val="in"/>
        <c:minorTickMark val="none"/>
        <c:tickLblPos val="nextTo"/>
        <c:spPr>
          <a:ln w="3175">
            <a:solidFill>
              <a:srgbClr val="000000"/>
            </a:solidFill>
          </a:ln>
        </c:spPr>
        <c:crossAx val="3756795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使用年数 観測値ｸﾞﾗﾌ</a:t>
            </a:r>
          </a:p>
        </c:rich>
      </c:tx>
      <c:layout>
        <c:manualLayout>
          <c:xMode val="factor"/>
          <c:yMode val="factor"/>
          <c:x val="0.002"/>
          <c:y val="0"/>
        </c:manualLayout>
      </c:layout>
      <c:spPr>
        <a:noFill/>
        <a:ln>
          <a:noFill/>
        </a:ln>
      </c:spPr>
    </c:title>
    <c:plotArea>
      <c:layout>
        <c:manualLayout>
          <c:xMode val="edge"/>
          <c:yMode val="edge"/>
          <c:x val="0.06725"/>
          <c:y val="0.11375"/>
          <c:w val="0.60275"/>
          <c:h val="0.81075"/>
        </c:manualLayout>
      </c:layout>
      <c:scatterChart>
        <c:scatterStyle val="lineMarker"/>
        <c:varyColors val="0"/>
        <c:ser>
          <c:idx val="0"/>
          <c:order val="0"/>
          <c:tx>
            <c:v>価格</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'単回帰分析'!$B$99:$B$106</c:f>
              <c:numCache/>
            </c:numRef>
          </c:xVal>
          <c:yVal>
            <c:numRef>
              <c:f>'単回帰分析'!$C$99:$C$106</c:f>
              <c:numCache/>
            </c:numRef>
          </c:yVal>
          <c:smooth val="0"/>
        </c:ser>
        <c:ser>
          <c:idx val="1"/>
          <c:order val="1"/>
          <c:tx>
            <c:v>予測値: 価格</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0" i="0" u="none" baseline="0">
                      <a:solidFill>
                        <a:srgbClr val="000000"/>
                      </a:solidFill>
                    </a:defRPr>
                  </a:pPr>
                </a:p>
              </c:txPr>
              <c:numFmt formatCode="General"/>
              <c:spPr>
                <a:solidFill>
                  <a:srgbClr val="FFFFFF"/>
                </a:solidFill>
                <a:ln w="3175">
                  <a:solidFill>
                    <a:srgbClr val="000000"/>
                  </a:solidFill>
                </a:ln>
                <a:effectLst>
                  <a:outerShdw dist="35921" dir="2700000" algn="br">
                    <a:prstClr val="black"/>
                  </a:outerShdw>
                </a:effectLst>
              </c:spPr>
            </c:trendlineLbl>
          </c:trendline>
          <c:xVal>
            <c:numRef>
              <c:f>'単回帰分析'!$B$99:$B$106</c:f>
              <c:numCache/>
            </c:numRef>
          </c:xVal>
          <c:yVal>
            <c:numRef>
              <c:f>'単回帰分析'!$B$134:$B$141</c:f>
              <c:numCache/>
            </c:numRef>
          </c:yVal>
          <c:smooth val="0"/>
        </c:ser>
        <c:axId val="11070406"/>
        <c:axId val="42996327"/>
      </c:scatterChart>
      <c:valAx>
        <c:axId val="11070406"/>
        <c:scaling>
          <c:orientation val="minMax"/>
        </c:scaling>
        <c:axPos val="b"/>
        <c:title>
          <c:tx>
            <c:rich>
              <a:bodyPr vert="horz" rot="0" anchor="ctr"/>
              <a:lstStyle/>
              <a:p>
                <a:pPr algn="ctr">
                  <a:defRPr/>
                </a:pPr>
                <a:r>
                  <a:rPr lang="en-US" cap="none" sz="1200" b="0" i="0" u="none" baseline="0">
                    <a:solidFill>
                      <a:srgbClr val="000000"/>
                    </a:solidFill>
                  </a:rPr>
                  <a:t>使用年数</a:t>
                </a:r>
              </a:p>
            </c:rich>
          </c:tx>
          <c:layout>
            <c:manualLayout>
              <c:xMode val="factor"/>
              <c:yMode val="factor"/>
              <c:x val="0.00075"/>
              <c:y val="0.001"/>
            </c:manualLayout>
          </c:layout>
          <c:overlay val="0"/>
          <c:spPr>
            <a:noFill/>
            <a:ln>
              <a:noFill/>
            </a:ln>
          </c:spPr>
        </c:title>
        <c:delete val="0"/>
        <c:numFmt formatCode="General" sourceLinked="1"/>
        <c:majorTickMark val="in"/>
        <c:minorTickMark val="none"/>
        <c:tickLblPos val="nextTo"/>
        <c:spPr>
          <a:ln w="3175">
            <a:solidFill>
              <a:srgbClr val="000000"/>
            </a:solidFill>
          </a:ln>
        </c:spPr>
        <c:crossAx val="42996327"/>
        <c:crosses val="autoZero"/>
        <c:crossBetween val="midCat"/>
        <c:dispUnits/>
      </c:valAx>
      <c:valAx>
        <c:axId val="42996327"/>
        <c:scaling>
          <c:orientation val="minMax"/>
        </c:scaling>
        <c:axPos val="l"/>
        <c:title>
          <c:tx>
            <c:rich>
              <a:bodyPr vert="horz" rot="-5400000" anchor="ctr"/>
              <a:lstStyle/>
              <a:p>
                <a:pPr algn="ctr">
                  <a:defRPr/>
                </a:pPr>
                <a:r>
                  <a:rPr lang="en-US" cap="none" sz="1200" b="0" i="0" u="none" baseline="0">
                    <a:solidFill>
                      <a:srgbClr val="000000"/>
                    </a:solidFill>
                  </a:rPr>
                  <a:t>価格</a:t>
                </a:r>
              </a:p>
            </c:rich>
          </c:tx>
          <c:layout>
            <c:manualLayout>
              <c:xMode val="factor"/>
              <c:yMode val="factor"/>
              <c:x val="0"/>
              <c:y val="-0.00075"/>
            </c:manualLayout>
          </c:layout>
          <c:overlay val="0"/>
          <c:spPr>
            <a:noFill/>
            <a:ln>
              <a:noFill/>
            </a:ln>
          </c:spPr>
        </c:title>
        <c:delete val="0"/>
        <c:numFmt formatCode="General" sourceLinked="1"/>
        <c:majorTickMark val="in"/>
        <c:minorTickMark val="none"/>
        <c:tickLblPos val="nextTo"/>
        <c:spPr>
          <a:ln w="3175">
            <a:solidFill>
              <a:srgbClr val="000000"/>
            </a:solidFill>
          </a:ln>
        </c:spPr>
        <c:crossAx val="11070406"/>
        <c:crosses val="autoZero"/>
        <c:crossBetween val="midCat"/>
        <c:dispUnits/>
      </c:valAx>
      <c:spPr>
        <a:solidFill>
          <a:srgbClr val="C0C0C0"/>
        </a:solidFill>
        <a:ln w="12700">
          <a:solidFill>
            <a:srgbClr val="808080"/>
          </a:solidFill>
        </a:ln>
      </c:spPr>
    </c:plotArea>
    <c:legend>
      <c:legendPos val="r"/>
      <c:layout>
        <c:manualLayout>
          <c:xMode val="edge"/>
          <c:yMode val="edge"/>
          <c:x val="0.6905"/>
          <c:y val="0.36275"/>
          <c:w val="0.2995"/>
          <c:h val="0.261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使用年数と中古車価格の散布図</a:t>
            </a:r>
          </a:p>
        </c:rich>
      </c:tx>
      <c:layout>
        <c:manualLayout>
          <c:xMode val="factor"/>
          <c:yMode val="factor"/>
          <c:x val="-0.014"/>
          <c:y val="-0.00225"/>
        </c:manualLayout>
      </c:layout>
      <c:spPr>
        <a:solidFill>
          <a:srgbClr val="FFFFFF"/>
        </a:solidFill>
        <a:ln w="3175">
          <a:solidFill>
            <a:srgbClr val="000000"/>
          </a:solidFill>
        </a:ln>
        <a:effectLst>
          <a:outerShdw dist="35921" dir="2700000" algn="br">
            <a:prstClr val="black"/>
          </a:outerShdw>
        </a:effectLst>
      </c:spPr>
    </c:title>
    <c:plotArea>
      <c:layout>
        <c:manualLayout>
          <c:xMode val="edge"/>
          <c:yMode val="edge"/>
          <c:x val="0.01225"/>
          <c:y val="0.08575"/>
          <c:w val="0.9715"/>
          <c:h val="0.8905"/>
        </c:manualLayout>
      </c:layout>
      <c:scatterChart>
        <c:scatterStyle val="lineMarker"/>
        <c:varyColors val="0"/>
        <c:ser>
          <c:idx val="0"/>
          <c:order val="0"/>
          <c:tx>
            <c:strRef>
              <c:f>'演習'!$C$9</c:f>
              <c:strCache>
                <c:ptCount val="1"/>
                <c:pt idx="0">
                  <c:v>価格(万円)</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F0000"/>
              </a:solidFill>
              <a:ln>
                <a:solidFill>
                  <a:srgbClr val="FFFF00"/>
                </a:solidFill>
              </a:ln>
              <a:effectLst>
                <a:outerShdw dist="35921" dir="2700000" algn="br">
                  <a:prstClr val="black"/>
                </a:outerShdw>
              </a:effectLst>
            </c:spPr>
          </c:marker>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xVal>
            <c:numRef>
              <c:f>'演習'!$B$10:$B$17</c:f>
              <c:numCache/>
            </c:numRef>
          </c:xVal>
          <c:yVal>
            <c:numRef>
              <c:f>'演習'!$C$10:$C$17</c:f>
              <c:numCache/>
            </c:numRef>
          </c:yVal>
          <c:smooth val="0"/>
        </c:ser>
        <c:axId val="26746744"/>
        <c:axId val="2483193"/>
      </c:scatterChart>
      <c:valAx>
        <c:axId val="26746744"/>
        <c:scaling>
          <c:orientation val="minMax"/>
        </c:scaling>
        <c:axPos val="b"/>
        <c:title>
          <c:tx>
            <c:rich>
              <a:bodyPr vert="horz" rot="0" anchor="ctr"/>
              <a:lstStyle/>
              <a:p>
                <a:pPr algn="ctr">
                  <a:defRPr/>
                </a:pPr>
                <a:r>
                  <a:rPr lang="en-US" cap="none" sz="1025" b="1" i="0" u="none" baseline="0">
                    <a:solidFill>
                      <a:srgbClr val="000000"/>
                    </a:solidFill>
                  </a:rPr>
                  <a:t>使用年数</a:t>
                </a:r>
              </a:p>
            </c:rich>
          </c:tx>
          <c:layout>
            <c:manualLayout>
              <c:xMode val="factor"/>
              <c:yMode val="factor"/>
              <c:x val="0.007"/>
              <c:y val="-0.001"/>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2483193"/>
        <c:crosses val="autoZero"/>
        <c:crossBetween val="midCat"/>
        <c:dispUnits/>
        <c:majorUnit val="1"/>
      </c:valAx>
      <c:valAx>
        <c:axId val="2483193"/>
        <c:scaling>
          <c:orientation val="minMax"/>
        </c:scaling>
        <c:axPos val="l"/>
        <c:title>
          <c:tx>
            <c:rich>
              <a:bodyPr vert="horz" rot="0" anchor="ctr"/>
              <a:lstStyle/>
              <a:p>
                <a:pPr algn="ctr">
                  <a:defRPr/>
                </a:pPr>
                <a:r>
                  <a:rPr lang="en-US" cap="none" sz="825" b="1" i="0" u="none" baseline="0">
                    <a:solidFill>
                      <a:srgbClr val="000000"/>
                    </a:solidFill>
                  </a:rPr>
                  <a:t>価格（万円）</a:t>
                </a:r>
              </a:p>
            </c:rich>
          </c:tx>
          <c:layout>
            <c:manualLayout>
              <c:xMode val="factor"/>
              <c:yMode val="factor"/>
              <c:x val="0.024"/>
              <c:y val="0.151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26746744"/>
        <c:crosses val="autoZero"/>
        <c:crossBetween val="midCat"/>
        <c:dispUnits/>
        <c:majorUnit val="5"/>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342900</xdr:colOff>
      <xdr:row>64</xdr:row>
      <xdr:rowOff>0</xdr:rowOff>
    </xdr:from>
    <xdr:to>
      <xdr:col>7</xdr:col>
      <xdr:colOff>628650</xdr:colOff>
      <xdr:row>64</xdr:row>
      <xdr:rowOff>9525</xdr:rowOff>
    </xdr:to>
    <xdr:sp>
      <xdr:nvSpPr>
        <xdr:cNvPr id="1" name="Line 5"/>
        <xdr:cNvSpPr>
          <a:spLocks/>
        </xdr:cNvSpPr>
      </xdr:nvSpPr>
      <xdr:spPr>
        <a:xfrm flipH="1">
          <a:off x="6677025" y="14868525"/>
          <a:ext cx="2524125" cy="9525"/>
        </a:xfrm>
        <a:prstGeom prst="line">
          <a:avLst/>
        </a:prstGeom>
        <a:noFill/>
        <a:ln w="24765" cmpd="sng">
          <a:solidFill>
            <a:srgbClr val="FF0000"/>
          </a:solidFill>
          <a:headEnd type="none"/>
          <a:tailEnd type="triangl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57150</xdr:colOff>
      <xdr:row>89</xdr:row>
      <xdr:rowOff>0</xdr:rowOff>
    </xdr:from>
    <xdr:to>
      <xdr:col>17</xdr:col>
      <xdr:colOff>485775</xdr:colOff>
      <xdr:row>89</xdr:row>
      <xdr:rowOff>0</xdr:rowOff>
    </xdr:to>
    <xdr:sp>
      <xdr:nvSpPr>
        <xdr:cNvPr id="2" name="Line 6"/>
        <xdr:cNvSpPr>
          <a:spLocks/>
        </xdr:cNvSpPr>
      </xdr:nvSpPr>
      <xdr:spPr>
        <a:xfrm>
          <a:off x="57150" y="20621625"/>
          <a:ext cx="17573625" cy="0"/>
        </a:xfrm>
        <a:prstGeom prst="line">
          <a:avLst/>
        </a:prstGeom>
        <a:noFill/>
        <a:ln w="24765" cmpd="sng">
          <a:solidFill>
            <a:srgbClr val="FF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6</xdr:col>
      <xdr:colOff>571500</xdr:colOff>
      <xdr:row>39</xdr:row>
      <xdr:rowOff>0</xdr:rowOff>
    </xdr:from>
    <xdr:to>
      <xdr:col>11</xdr:col>
      <xdr:colOff>762000</xdr:colOff>
      <xdr:row>39</xdr:row>
      <xdr:rowOff>0</xdr:rowOff>
    </xdr:to>
    <xdr:graphicFrame>
      <xdr:nvGraphicFramePr>
        <xdr:cNvPr id="3" name="Chart 11"/>
        <xdr:cNvGraphicFramePr/>
      </xdr:nvGraphicFramePr>
      <xdr:xfrm>
        <a:off x="7915275" y="9105900"/>
        <a:ext cx="4695825" cy="0"/>
      </xdr:xfrm>
      <a:graphic>
        <a:graphicData uri="http://schemas.openxmlformats.org/drawingml/2006/chart">
          <c:chart xmlns:c="http://schemas.openxmlformats.org/drawingml/2006/chart" r:id="rId1"/>
        </a:graphicData>
      </a:graphic>
    </xdr:graphicFrame>
    <xdr:clientData/>
  </xdr:twoCellAnchor>
  <xdr:twoCellAnchor>
    <xdr:from>
      <xdr:col>22</xdr:col>
      <xdr:colOff>714375</xdr:colOff>
      <xdr:row>114</xdr:row>
      <xdr:rowOff>0</xdr:rowOff>
    </xdr:from>
    <xdr:to>
      <xdr:col>23</xdr:col>
      <xdr:colOff>314325</xdr:colOff>
      <xdr:row>115</xdr:row>
      <xdr:rowOff>190500</xdr:rowOff>
    </xdr:to>
    <xdr:sp>
      <xdr:nvSpPr>
        <xdr:cNvPr id="4" name="Oval 33"/>
        <xdr:cNvSpPr>
          <a:spLocks/>
        </xdr:cNvSpPr>
      </xdr:nvSpPr>
      <xdr:spPr>
        <a:xfrm>
          <a:off x="22050375" y="26593800"/>
          <a:ext cx="438150" cy="40957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95250</xdr:colOff>
      <xdr:row>145</xdr:row>
      <xdr:rowOff>161925</xdr:rowOff>
    </xdr:from>
    <xdr:to>
      <xdr:col>3</xdr:col>
      <xdr:colOff>685800</xdr:colOff>
      <xdr:row>155</xdr:row>
      <xdr:rowOff>190500</xdr:rowOff>
    </xdr:to>
    <xdr:graphicFrame>
      <xdr:nvGraphicFramePr>
        <xdr:cNvPr id="5" name="Chart 34"/>
        <xdr:cNvGraphicFramePr/>
      </xdr:nvGraphicFramePr>
      <xdr:xfrm>
        <a:off x="95250" y="33613725"/>
        <a:ext cx="3762375" cy="2219325"/>
      </xdr:xfrm>
      <a:graphic>
        <a:graphicData uri="http://schemas.openxmlformats.org/drawingml/2006/chart">
          <c:chart xmlns:c="http://schemas.openxmlformats.org/drawingml/2006/chart" r:id="rId2"/>
        </a:graphicData>
      </a:graphic>
    </xdr:graphicFrame>
    <xdr:clientData/>
  </xdr:twoCellAnchor>
  <xdr:twoCellAnchor>
    <xdr:from>
      <xdr:col>3</xdr:col>
      <xdr:colOff>1000125</xdr:colOff>
      <xdr:row>145</xdr:row>
      <xdr:rowOff>152400</xdr:rowOff>
    </xdr:from>
    <xdr:to>
      <xdr:col>9</xdr:col>
      <xdr:colOff>95250</xdr:colOff>
      <xdr:row>165</xdr:row>
      <xdr:rowOff>190500</xdr:rowOff>
    </xdr:to>
    <xdr:graphicFrame>
      <xdr:nvGraphicFramePr>
        <xdr:cNvPr id="6" name="Chart 35"/>
        <xdr:cNvGraphicFramePr/>
      </xdr:nvGraphicFramePr>
      <xdr:xfrm>
        <a:off x="4171950" y="33604200"/>
        <a:ext cx="6096000" cy="4419600"/>
      </xdr:xfrm>
      <a:graphic>
        <a:graphicData uri="http://schemas.openxmlformats.org/drawingml/2006/chart">
          <c:chart xmlns:c="http://schemas.openxmlformats.org/drawingml/2006/chart" r:id="rId3"/>
        </a:graphicData>
      </a:graphic>
    </xdr:graphicFrame>
    <xdr:clientData/>
  </xdr:twoCellAnchor>
  <xdr:twoCellAnchor editAs="oneCell">
    <xdr:from>
      <xdr:col>3</xdr:col>
      <xdr:colOff>1038225</xdr:colOff>
      <xdr:row>92</xdr:row>
      <xdr:rowOff>47625</xdr:rowOff>
    </xdr:from>
    <xdr:to>
      <xdr:col>11</xdr:col>
      <xdr:colOff>38100</xdr:colOff>
      <xdr:row>96</xdr:row>
      <xdr:rowOff>209550</xdr:rowOff>
    </xdr:to>
    <xdr:pic>
      <xdr:nvPicPr>
        <xdr:cNvPr id="7" name="Picture 39"/>
        <xdr:cNvPicPr preferRelativeResize="1">
          <a:picLocks noChangeAspect="1"/>
        </xdr:cNvPicPr>
      </xdr:nvPicPr>
      <xdr:blipFill>
        <a:blip r:embed="rId4"/>
        <a:stretch>
          <a:fillRect/>
        </a:stretch>
      </xdr:blipFill>
      <xdr:spPr>
        <a:xfrm>
          <a:off x="4210050" y="21412200"/>
          <a:ext cx="7677150" cy="1190625"/>
        </a:xfrm>
        <a:prstGeom prst="rect">
          <a:avLst/>
        </a:prstGeom>
        <a:solidFill>
          <a:srgbClr val="00FF00"/>
        </a:solidFill>
        <a:ln w="47625" cmpd="sng">
          <a:solidFill>
            <a:srgbClr val="FF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21</xdr:row>
      <xdr:rowOff>180975</xdr:rowOff>
    </xdr:from>
    <xdr:to>
      <xdr:col>7</xdr:col>
      <xdr:colOff>400050</xdr:colOff>
      <xdr:row>45</xdr:row>
      <xdr:rowOff>114300</xdr:rowOff>
    </xdr:to>
    <xdr:graphicFrame>
      <xdr:nvGraphicFramePr>
        <xdr:cNvPr id="1" name="Chart 1"/>
        <xdr:cNvGraphicFramePr/>
      </xdr:nvGraphicFramePr>
      <xdr:xfrm>
        <a:off x="190500" y="4838700"/>
        <a:ext cx="7715250" cy="4467225"/>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26</xdr:row>
      <xdr:rowOff>152400</xdr:rowOff>
    </xdr:from>
    <xdr:to>
      <xdr:col>9</xdr:col>
      <xdr:colOff>409575</xdr:colOff>
      <xdr:row>31</xdr:row>
      <xdr:rowOff>9525</xdr:rowOff>
    </xdr:to>
    <xdr:sp>
      <xdr:nvSpPr>
        <xdr:cNvPr id="2" name="AutoShape 2"/>
        <xdr:cNvSpPr>
          <a:spLocks/>
        </xdr:cNvSpPr>
      </xdr:nvSpPr>
      <xdr:spPr>
        <a:xfrm>
          <a:off x="5915025" y="5905500"/>
          <a:ext cx="3257550" cy="762000"/>
        </a:xfrm>
        <a:prstGeom prst="borderCallout1">
          <a:avLst>
            <a:gd name="adj1" fmla="val -84175"/>
            <a:gd name="adj2" fmla="val 97370"/>
            <a:gd name="adj3" fmla="val -52532"/>
            <a:gd name="adj4" fmla="val -34208"/>
          </a:avLst>
        </a:prstGeom>
        <a:solidFill>
          <a:srgbClr val="FFFF99"/>
        </a:solidFill>
        <a:ln w="9525" cmpd="sng">
          <a:solidFill>
            <a:srgbClr val="000000"/>
          </a:solidFill>
          <a:headEnd type="stealth"/>
          <a:tailEnd type="none"/>
        </a:ln>
      </xdr:spPr>
      <xdr:txBody>
        <a:bodyPr vertOverflow="clip" wrap="square" lIns="36576" tIns="18288" rIns="0" bIns="0"/>
        <a:p>
          <a:pPr algn="l">
            <a:defRPr/>
          </a:pPr>
          <a:r>
            <a:rPr lang="en-US" cap="none" sz="1200" b="1" i="0" u="none" baseline="0">
              <a:solidFill>
                <a:srgbClr val="000000"/>
              </a:solidFill>
            </a:rPr>
            <a:t>右ｸﾘｯｸ→近似曲線の追加（Ｒ）→線形近似（Ｌ）→オプション→ｸﾞﾗﾌに数式を表示→グラフにＲ－２乗値を表示→ＯＫ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485775</xdr:colOff>
      <xdr:row>1</xdr:row>
      <xdr:rowOff>123825</xdr:rowOff>
    </xdr:from>
    <xdr:to>
      <xdr:col>7</xdr:col>
      <xdr:colOff>561975</xdr:colOff>
      <xdr:row>7</xdr:row>
      <xdr:rowOff>523875</xdr:rowOff>
    </xdr:to>
    <xdr:pic>
      <xdr:nvPicPr>
        <xdr:cNvPr id="1" name="Picture 1"/>
        <xdr:cNvPicPr preferRelativeResize="1">
          <a:picLocks noChangeAspect="1"/>
        </xdr:cNvPicPr>
      </xdr:nvPicPr>
      <xdr:blipFill>
        <a:blip r:embed="rId1"/>
        <a:stretch>
          <a:fillRect/>
        </a:stretch>
      </xdr:blipFill>
      <xdr:spPr>
        <a:xfrm>
          <a:off x="485775" y="361950"/>
          <a:ext cx="6724650" cy="1428750"/>
        </a:xfrm>
        <a:prstGeom prst="rect">
          <a:avLst/>
        </a:prstGeom>
        <a:solidFill>
          <a:srgbClr val="00FF00"/>
        </a:solidFill>
        <a:ln w="47625" cmpd="sng">
          <a:solidFill>
            <a:srgbClr val="FF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R331"/>
  <sheetViews>
    <sheetView showGridLines="0" tabSelected="1" zoomScale="63" zoomScaleNormal="63" zoomScalePageLayoutView="0" workbookViewId="0" topLeftCell="A1">
      <selection activeCell="A1" sqref="A1"/>
    </sheetView>
  </sheetViews>
  <sheetFormatPr defaultColWidth="8.796875" defaultRowHeight="14.25"/>
  <cols>
    <col min="1" max="1" width="6.19921875" style="0" customWidth="1"/>
    <col min="2" max="2" width="14.8984375" style="0" customWidth="1"/>
    <col min="3" max="3" width="12.19921875" style="0" customWidth="1"/>
    <col min="4" max="5" width="16.59765625" style="0" customWidth="1"/>
    <col min="6" max="6" width="10.59765625" style="0" customWidth="1"/>
    <col min="7" max="7" width="12.8984375" style="0" customWidth="1"/>
    <col min="8" max="8" width="6.59765625" style="0" customWidth="1"/>
    <col min="9" max="9" width="10.19921875" style="0" customWidth="1"/>
    <col min="12" max="12" width="11.59765625" style="0" customWidth="1"/>
  </cols>
  <sheetData>
    <row r="1" spans="1:4" ht="26.25">
      <c r="A1" s="1" t="s">
        <v>230</v>
      </c>
      <c r="B1" s="2"/>
      <c r="C1" s="86">
        <f ca="1">NOW()</f>
        <v>40468.51142094907</v>
      </c>
      <c r="D1" s="86"/>
    </row>
    <row r="2" spans="1:44" ht="18.75" thickBot="1">
      <c r="A2" s="3"/>
      <c r="B2" s="4"/>
      <c r="C2" s="4"/>
      <c r="D2" s="4"/>
      <c r="E2" s="4"/>
      <c r="F2" s="4"/>
      <c r="G2" s="4"/>
      <c r="H2" s="4"/>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row>
    <row r="3" spans="1:44" ht="18.75" thickTop="1">
      <c r="A3" s="3"/>
      <c r="B3" s="21"/>
      <c r="C3" s="22"/>
      <c r="D3" s="22"/>
      <c r="E3" s="22"/>
      <c r="F3" s="22"/>
      <c r="G3" s="22"/>
      <c r="H3" s="23"/>
      <c r="I3" s="5"/>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row>
    <row r="4" spans="1:44" ht="18">
      <c r="A4" s="3"/>
      <c r="B4" s="24" t="s">
        <v>0</v>
      </c>
      <c r="C4" s="25"/>
      <c r="D4" s="25"/>
      <c r="E4" s="25"/>
      <c r="F4" s="25"/>
      <c r="G4" s="25"/>
      <c r="H4" s="26"/>
      <c r="I4" s="5"/>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row>
    <row r="5" spans="1:44" ht="18.75" thickBot="1">
      <c r="A5" s="3"/>
      <c r="B5" s="27"/>
      <c r="C5" s="6"/>
      <c r="D5" s="6"/>
      <c r="E5" s="6"/>
      <c r="F5" s="6"/>
      <c r="G5" s="6"/>
      <c r="H5" s="26"/>
      <c r="I5" s="5"/>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row>
    <row r="6" spans="1:44" ht="18">
      <c r="A6" s="3"/>
      <c r="B6" s="27"/>
      <c r="C6" s="57" t="s">
        <v>1</v>
      </c>
      <c r="D6" s="59" t="s">
        <v>2</v>
      </c>
      <c r="E6" s="60" t="s">
        <v>3</v>
      </c>
      <c r="F6" s="60" t="s">
        <v>4</v>
      </c>
      <c r="G6" s="61" t="s">
        <v>5</v>
      </c>
      <c r="H6" s="28"/>
      <c r="I6" s="5"/>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row>
    <row r="7" spans="1:44" ht="18.75" thickBot="1">
      <c r="A7" s="3"/>
      <c r="B7" s="27"/>
      <c r="C7" s="58" t="s">
        <v>6</v>
      </c>
      <c r="D7" s="62" t="s">
        <v>7</v>
      </c>
      <c r="E7" s="63" t="s">
        <v>8</v>
      </c>
      <c r="F7" s="63" t="s">
        <v>4</v>
      </c>
      <c r="G7" s="64" t="s">
        <v>9</v>
      </c>
      <c r="H7" s="28"/>
      <c r="I7" s="5"/>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row>
    <row r="8" spans="1:44" ht="18">
      <c r="A8" s="3"/>
      <c r="B8" s="27"/>
      <c r="C8" s="25"/>
      <c r="D8" s="25"/>
      <c r="E8" s="25"/>
      <c r="F8" s="25"/>
      <c r="G8" s="25"/>
      <c r="H8" s="26"/>
      <c r="I8" s="5"/>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row>
    <row r="9" spans="1:44" ht="18">
      <c r="A9" s="3"/>
      <c r="B9" s="24" t="s">
        <v>10</v>
      </c>
      <c r="C9" s="25"/>
      <c r="D9" s="25"/>
      <c r="E9" s="25"/>
      <c r="F9" s="25"/>
      <c r="G9" s="25"/>
      <c r="H9" s="26"/>
      <c r="I9" s="5"/>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row>
    <row r="10" spans="1:44" ht="18">
      <c r="A10" s="3"/>
      <c r="B10" s="24" t="s">
        <v>11</v>
      </c>
      <c r="C10" s="25"/>
      <c r="D10" s="25"/>
      <c r="E10" s="25"/>
      <c r="F10" s="25"/>
      <c r="G10" s="25"/>
      <c r="H10" s="26"/>
      <c r="I10" s="5"/>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1:44" ht="18">
      <c r="A11" s="3"/>
      <c r="B11" s="27"/>
      <c r="C11" s="25"/>
      <c r="D11" s="25"/>
      <c r="E11" s="25"/>
      <c r="F11" s="25"/>
      <c r="G11" s="25"/>
      <c r="H11" s="26"/>
      <c r="I11" s="5"/>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row>
    <row r="12" spans="1:44" ht="18">
      <c r="A12" s="3"/>
      <c r="B12" s="27"/>
      <c r="C12" s="56" t="s">
        <v>12</v>
      </c>
      <c r="D12" s="29"/>
      <c r="E12" s="29"/>
      <c r="F12" s="25"/>
      <c r="G12" s="25"/>
      <c r="H12" s="26"/>
      <c r="I12" s="5"/>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row>
    <row r="13" spans="1:44" ht="18">
      <c r="A13" s="3"/>
      <c r="B13" s="27"/>
      <c r="C13" s="56" t="s">
        <v>13</v>
      </c>
      <c r="D13" s="29"/>
      <c r="E13" s="29"/>
      <c r="F13" s="25"/>
      <c r="G13" s="25"/>
      <c r="H13" s="26"/>
      <c r="I13" s="5"/>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row>
    <row r="14" spans="1:44" ht="18">
      <c r="A14" s="3"/>
      <c r="B14" s="27"/>
      <c r="C14" s="25"/>
      <c r="D14" s="25"/>
      <c r="E14" s="25"/>
      <c r="F14" s="25"/>
      <c r="G14" s="25"/>
      <c r="H14" s="26"/>
      <c r="I14" s="5"/>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row>
    <row r="15" spans="1:44" ht="18">
      <c r="A15" s="3"/>
      <c r="B15" s="24" t="s">
        <v>14</v>
      </c>
      <c r="C15" s="25"/>
      <c r="D15" s="25"/>
      <c r="E15" s="25"/>
      <c r="F15" s="25"/>
      <c r="G15" s="25"/>
      <c r="H15" s="26"/>
      <c r="I15" s="5"/>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row>
    <row r="16" spans="1:44" ht="18.75" thickBot="1">
      <c r="A16" s="3"/>
      <c r="B16" s="30"/>
      <c r="C16" s="31"/>
      <c r="D16" s="31"/>
      <c r="E16" s="31"/>
      <c r="F16" s="31"/>
      <c r="G16" s="31"/>
      <c r="H16" s="32"/>
      <c r="I16" s="5"/>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row>
    <row r="17" spans="1:44" ht="18.75" thickTop="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row>
    <row r="18" spans="1:44" ht="18">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row>
    <row r="19" spans="1:44" ht="18">
      <c r="A19" s="3"/>
      <c r="B19" s="9" t="s">
        <v>56</v>
      </c>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row>
    <row r="20" spans="1:44" ht="18">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row>
    <row r="21" spans="1:44" ht="18">
      <c r="A21" s="3"/>
      <c r="B21" s="9" t="s">
        <v>15</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row>
    <row r="22" spans="1:44" ht="18">
      <c r="A22" s="3"/>
      <c r="B22" s="9" t="s">
        <v>16</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row>
    <row r="23" spans="1:44" ht="18">
      <c r="A23" s="3"/>
      <c r="B23" s="9" t="s">
        <v>17</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row>
    <row r="24" spans="1:44" ht="18">
      <c r="A24" s="3"/>
      <c r="B24" s="9" t="s">
        <v>18</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row>
    <row r="25" spans="1:44" ht="18">
      <c r="A25" s="3"/>
      <c r="B25" s="9" t="s">
        <v>19</v>
      </c>
      <c r="C25" s="9" t="s">
        <v>20</v>
      </c>
      <c r="D25" s="9" t="s">
        <v>20</v>
      </c>
      <c r="E25" s="9" t="s">
        <v>20</v>
      </c>
      <c r="F25" s="9" t="s">
        <v>20</v>
      </c>
      <c r="G25" s="9" t="s">
        <v>20</v>
      </c>
      <c r="H25" s="9" t="s">
        <v>20</v>
      </c>
      <c r="I25" s="9" t="s">
        <v>20</v>
      </c>
      <c r="J25" s="9" t="s">
        <v>20</v>
      </c>
      <c r="K25" s="9" t="s">
        <v>20</v>
      </c>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row>
    <row r="26" spans="1:44" ht="18.75" thickBot="1">
      <c r="A26" s="3"/>
      <c r="B26" s="9" t="s">
        <v>20</v>
      </c>
      <c r="C26" s="10" t="s">
        <v>20</v>
      </c>
      <c r="D26" s="10" t="s">
        <v>20</v>
      </c>
      <c r="E26" s="9" t="s">
        <v>20</v>
      </c>
      <c r="F26" s="9" t="s">
        <v>20</v>
      </c>
      <c r="G26" s="9" t="s">
        <v>20</v>
      </c>
      <c r="H26" s="9" t="s">
        <v>20</v>
      </c>
      <c r="I26" s="9" t="s">
        <v>20</v>
      </c>
      <c r="J26" s="9" t="s">
        <v>20</v>
      </c>
      <c r="K26" s="9" t="s">
        <v>20</v>
      </c>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row>
    <row r="27" spans="1:44" ht="18.75" thickBot="1">
      <c r="A27" s="3"/>
      <c r="B27" s="3"/>
      <c r="C27" s="39" t="s">
        <v>21</v>
      </c>
      <c r="D27" s="40" t="s">
        <v>22</v>
      </c>
      <c r="E27" s="8"/>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row>
    <row r="28" spans="1:44" ht="18">
      <c r="A28" s="3"/>
      <c r="B28" s="3"/>
      <c r="C28" s="77">
        <v>1</v>
      </c>
      <c r="D28" s="79">
        <v>63</v>
      </c>
      <c r="E28" s="8"/>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row>
    <row r="29" spans="1:44" ht="18">
      <c r="A29" s="3"/>
      <c r="B29" s="3"/>
      <c r="C29" s="77">
        <v>10</v>
      </c>
      <c r="D29" s="79">
        <v>11</v>
      </c>
      <c r="E29" s="8"/>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row>
    <row r="30" spans="1:44" ht="18">
      <c r="A30" s="3"/>
      <c r="B30" s="3"/>
      <c r="C30" s="77">
        <v>2</v>
      </c>
      <c r="D30" s="79">
        <v>47</v>
      </c>
      <c r="E30" s="8"/>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row>
    <row r="31" spans="1:44" ht="18">
      <c r="A31" s="3"/>
      <c r="B31" s="3"/>
      <c r="C31" s="77">
        <v>5</v>
      </c>
      <c r="D31" s="79">
        <v>27</v>
      </c>
      <c r="E31" s="8"/>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row>
    <row r="32" spans="1:44" ht="18">
      <c r="A32" s="3"/>
      <c r="B32" s="3"/>
      <c r="C32" s="77">
        <v>6</v>
      </c>
      <c r="D32" s="79">
        <v>36</v>
      </c>
      <c r="E32" s="8"/>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row>
    <row r="33" spans="1:44" ht="18">
      <c r="A33" s="3"/>
      <c r="B33" s="3"/>
      <c r="C33" s="77">
        <v>8</v>
      </c>
      <c r="D33" s="79">
        <v>30</v>
      </c>
      <c r="E33" s="8"/>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row>
    <row r="34" spans="1:44" ht="18">
      <c r="A34" s="3"/>
      <c r="B34" s="3"/>
      <c r="C34" s="77">
        <v>1</v>
      </c>
      <c r="D34" s="79">
        <v>59</v>
      </c>
      <c r="E34" s="8"/>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row>
    <row r="35" spans="1:44" ht="18.75" thickBot="1">
      <c r="A35" s="3"/>
      <c r="B35" s="3"/>
      <c r="C35" s="78">
        <v>4</v>
      </c>
      <c r="D35" s="80">
        <v>35</v>
      </c>
      <c r="E35" s="8"/>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row>
    <row r="36" spans="1:44" ht="18">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row>
    <row r="37" spans="1:44" ht="18">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row>
    <row r="38" spans="1:44" ht="18">
      <c r="A38" s="3"/>
      <c r="B38" s="9" t="s">
        <v>23</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row>
    <row r="39" spans="1:44" ht="18">
      <c r="A39" s="3"/>
      <c r="C39" s="3"/>
      <c r="D39" s="3"/>
      <c r="E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row>
    <row r="40" spans="1:44" ht="18">
      <c r="A40" s="3"/>
      <c r="B40" s="85" t="s">
        <v>58</v>
      </c>
      <c r="C40" s="85"/>
      <c r="D40" s="85"/>
      <c r="E40" s="3"/>
      <c r="P40" s="11"/>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row>
    <row r="41" spans="1:44" ht="18">
      <c r="A41" s="3"/>
      <c r="B41" s="3"/>
      <c r="C41" s="3"/>
      <c r="D41" s="3"/>
      <c r="E41" s="3"/>
      <c r="F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row>
    <row r="42" spans="1:44" ht="18">
      <c r="A42" s="3"/>
      <c r="B42" s="3"/>
      <c r="C42" s="3"/>
      <c r="D42" s="3"/>
      <c r="E42" s="3"/>
      <c r="F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row>
    <row r="43" spans="1:44" ht="18">
      <c r="A43" s="3"/>
      <c r="B43" s="3"/>
      <c r="C43" s="84" t="s">
        <v>27</v>
      </c>
      <c r="D43" s="84"/>
      <c r="E43" s="84"/>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row>
    <row r="44" spans="1:44" ht="18.75" thickBot="1">
      <c r="A44" s="3"/>
      <c r="B44" s="3"/>
      <c r="C44" s="6"/>
      <c r="D44" s="6"/>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row>
    <row r="45" spans="1:44" ht="18.75" thickBot="1">
      <c r="A45" s="3"/>
      <c r="B45" s="3"/>
      <c r="C45" s="39" t="s">
        <v>21</v>
      </c>
      <c r="D45" s="40" t="s">
        <v>24</v>
      </c>
      <c r="E45" s="34"/>
      <c r="F45" s="35"/>
      <c r="G45" s="35"/>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row>
    <row r="46" spans="1:44" ht="18.75" thickBot="1">
      <c r="A46" s="3"/>
      <c r="B46" s="3"/>
      <c r="C46" s="46" t="s">
        <v>1</v>
      </c>
      <c r="D46" s="47" t="s">
        <v>6</v>
      </c>
      <c r="E46" s="47" t="s">
        <v>28</v>
      </c>
      <c r="F46" s="47" t="s">
        <v>29</v>
      </c>
      <c r="G46" s="48" t="s">
        <v>30</v>
      </c>
      <c r="H46" s="8"/>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row>
    <row r="47" spans="1:44" ht="18">
      <c r="A47" s="3"/>
      <c r="B47" s="3"/>
      <c r="C47" s="16">
        <v>1</v>
      </c>
      <c r="D47" s="7">
        <v>63</v>
      </c>
      <c r="E47" s="7">
        <f aca="true" t="shared" si="0" ref="E47:E54">C47*D47</f>
        <v>63</v>
      </c>
      <c r="F47" s="7">
        <f aca="true" t="shared" si="1" ref="F47:G54">C47^2</f>
        <v>1</v>
      </c>
      <c r="G47" s="17">
        <f t="shared" si="1"/>
        <v>3969</v>
      </c>
      <c r="H47" s="8"/>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row>
    <row r="48" spans="1:44" ht="18">
      <c r="A48" s="3"/>
      <c r="B48" s="3"/>
      <c r="C48" s="16">
        <v>10</v>
      </c>
      <c r="D48" s="7">
        <v>11</v>
      </c>
      <c r="E48" s="7">
        <f t="shared" si="0"/>
        <v>110</v>
      </c>
      <c r="F48" s="7">
        <f t="shared" si="1"/>
        <v>100</v>
      </c>
      <c r="G48" s="17">
        <f t="shared" si="1"/>
        <v>121</v>
      </c>
      <c r="H48" s="8"/>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row>
    <row r="49" spans="1:44" ht="18">
      <c r="A49" s="3"/>
      <c r="B49" s="3"/>
      <c r="C49" s="16">
        <v>2</v>
      </c>
      <c r="D49" s="7">
        <v>47</v>
      </c>
      <c r="E49" s="7">
        <f t="shared" si="0"/>
        <v>94</v>
      </c>
      <c r="F49" s="7">
        <f t="shared" si="1"/>
        <v>4</v>
      </c>
      <c r="G49" s="17">
        <f t="shared" si="1"/>
        <v>2209</v>
      </c>
      <c r="H49" s="8"/>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row>
    <row r="50" spans="1:44" ht="18">
      <c r="A50" s="3"/>
      <c r="B50" s="3"/>
      <c r="C50" s="16">
        <v>5</v>
      </c>
      <c r="D50" s="7">
        <v>27</v>
      </c>
      <c r="E50" s="7">
        <f t="shared" si="0"/>
        <v>135</v>
      </c>
      <c r="F50" s="7">
        <f t="shared" si="1"/>
        <v>25</v>
      </c>
      <c r="G50" s="17">
        <f t="shared" si="1"/>
        <v>729</v>
      </c>
      <c r="H50" s="8"/>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row>
    <row r="51" spans="1:44" ht="18">
      <c r="A51" s="3"/>
      <c r="B51" s="3"/>
      <c r="C51" s="16">
        <v>6</v>
      </c>
      <c r="D51" s="7">
        <v>36</v>
      </c>
      <c r="E51" s="7">
        <f t="shared" si="0"/>
        <v>216</v>
      </c>
      <c r="F51" s="7">
        <f t="shared" si="1"/>
        <v>36</v>
      </c>
      <c r="G51" s="17">
        <f t="shared" si="1"/>
        <v>1296</v>
      </c>
      <c r="H51" s="8"/>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row>
    <row r="52" spans="1:44" ht="18">
      <c r="A52" s="3"/>
      <c r="B52" s="3"/>
      <c r="C52" s="16">
        <v>8</v>
      </c>
      <c r="D52" s="7">
        <v>30</v>
      </c>
      <c r="E52" s="7">
        <f t="shared" si="0"/>
        <v>240</v>
      </c>
      <c r="F52" s="7">
        <f t="shared" si="1"/>
        <v>64</v>
      </c>
      <c r="G52" s="17">
        <f t="shared" si="1"/>
        <v>900</v>
      </c>
      <c r="H52" s="8"/>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row>
    <row r="53" spans="1:44" ht="18">
      <c r="A53" s="3"/>
      <c r="B53" s="3"/>
      <c r="C53" s="16">
        <v>1</v>
      </c>
      <c r="D53" s="7">
        <v>59</v>
      </c>
      <c r="E53" s="7">
        <f t="shared" si="0"/>
        <v>59</v>
      </c>
      <c r="F53" s="7">
        <f t="shared" si="1"/>
        <v>1</v>
      </c>
      <c r="G53" s="17">
        <f t="shared" si="1"/>
        <v>3481</v>
      </c>
      <c r="H53" s="8"/>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row>
    <row r="54" spans="1:44" ht="18.75" thickBot="1">
      <c r="A54" s="3"/>
      <c r="B54" s="6"/>
      <c r="C54" s="16">
        <v>4</v>
      </c>
      <c r="D54" s="7">
        <v>35</v>
      </c>
      <c r="E54" s="7">
        <f t="shared" si="0"/>
        <v>140</v>
      </c>
      <c r="F54" s="7">
        <f t="shared" si="1"/>
        <v>16</v>
      </c>
      <c r="G54" s="17">
        <f t="shared" si="1"/>
        <v>1225</v>
      </c>
      <c r="H54" s="8"/>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1:44" ht="18.75" thickBot="1">
      <c r="A55" s="3"/>
      <c r="B55" s="45" t="s">
        <v>31</v>
      </c>
      <c r="C55" s="49">
        <f>SUM(C47:C54)</f>
        <v>37</v>
      </c>
      <c r="D55" s="50">
        <f>SUM(D47:D54)</f>
        <v>308</v>
      </c>
      <c r="E55" s="50">
        <f>SUM(E47:E54)</f>
        <v>1057</v>
      </c>
      <c r="F55" s="50">
        <f>SUM(F47:F54)</f>
        <v>247</v>
      </c>
      <c r="G55" s="51">
        <f>SUM(G47:G54)</f>
        <v>13930</v>
      </c>
      <c r="H55" s="8"/>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row r="56" spans="1:44" ht="18">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row>
    <row r="57" spans="1:44" ht="18">
      <c r="A57" s="3"/>
      <c r="B57" s="9" t="s">
        <v>32</v>
      </c>
      <c r="C57" s="3"/>
      <c r="D57" s="11">
        <f>AVERAGE(C47:C54)</f>
        <v>4.625</v>
      </c>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row>
    <row r="58" spans="1:44" ht="18">
      <c r="A58" s="3"/>
      <c r="B58" s="9" t="s">
        <v>33</v>
      </c>
      <c r="C58" s="3"/>
      <c r="D58" s="11">
        <f>AVERAGE(D47:D54)</f>
        <v>38.5</v>
      </c>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row>
    <row r="59" spans="1:44" ht="18">
      <c r="A59" s="3"/>
      <c r="B59" s="9" t="s">
        <v>34</v>
      </c>
      <c r="C59" s="3"/>
      <c r="D59" s="11">
        <f>STDEVP(C47:C54)</f>
        <v>3.07967124868873</v>
      </c>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row>
    <row r="60" spans="1:44" ht="18">
      <c r="A60" s="3"/>
      <c r="B60" s="9" t="s">
        <v>35</v>
      </c>
      <c r="C60" s="3"/>
      <c r="D60" s="11">
        <f>STDEVP(D47:D54)</f>
        <v>16.09347693943108</v>
      </c>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row>
    <row r="61" spans="1:44" ht="18">
      <c r="A61" s="3"/>
      <c r="B61" s="3"/>
      <c r="C61" s="3"/>
      <c r="D61" s="3"/>
      <c r="E61" s="3"/>
      <c r="F61" s="3"/>
      <c r="G61" s="3"/>
      <c r="H61" s="3"/>
      <c r="I61" s="9"/>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row>
    <row r="62" spans="1:44" ht="18">
      <c r="A62" s="3"/>
      <c r="B62" s="67" t="s">
        <v>36</v>
      </c>
      <c r="C62" s="3"/>
      <c r="D62" s="3"/>
      <c r="E62" s="3"/>
      <c r="F62" s="3"/>
      <c r="G62" s="3"/>
      <c r="H62" s="3"/>
      <c r="I62" s="9"/>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row>
    <row r="63" spans="1:44" ht="18">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row>
    <row r="64" spans="1:44" ht="18">
      <c r="A64" s="3"/>
      <c r="B64" s="37"/>
      <c r="C64" s="38"/>
      <c r="D64" s="13" t="s">
        <v>37</v>
      </c>
      <c r="E64" s="37"/>
      <c r="F64" s="8"/>
      <c r="H64" s="3"/>
      <c r="I64" s="37">
        <f>COUNTA(C47:C54)</f>
        <v>8</v>
      </c>
      <c r="J64" s="38">
        <f>C55</f>
        <v>37</v>
      </c>
      <c r="K64" s="13" t="s">
        <v>37</v>
      </c>
      <c r="L64" s="37">
        <f>D55</f>
        <v>308</v>
      </c>
      <c r="M64" s="8"/>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row>
    <row r="65" spans="1:44" ht="18">
      <c r="A65" s="3"/>
      <c r="B65" s="37"/>
      <c r="C65" s="38"/>
      <c r="D65" s="13" t="s">
        <v>38</v>
      </c>
      <c r="E65" s="37"/>
      <c r="F65" s="8"/>
      <c r="H65" s="3"/>
      <c r="I65" s="37">
        <f>C55</f>
        <v>37</v>
      </c>
      <c r="J65" s="38">
        <f>F55</f>
        <v>247</v>
      </c>
      <c r="K65" s="13" t="s">
        <v>38</v>
      </c>
      <c r="L65" s="37">
        <f>E55</f>
        <v>1057</v>
      </c>
      <c r="M65" s="8"/>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row>
    <row r="66" spans="1:44" ht="18">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row>
    <row r="67" spans="1:44" ht="18">
      <c r="A67" s="3"/>
      <c r="B67" s="9" t="s">
        <v>39</v>
      </c>
      <c r="C67" s="3"/>
      <c r="D67" s="3"/>
      <c r="E67" s="3"/>
      <c r="F67" s="3"/>
      <c r="G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row>
    <row r="68" spans="1:44" ht="18">
      <c r="A68" s="3"/>
      <c r="B68" s="3"/>
      <c r="C68" s="3"/>
      <c r="D68" s="3"/>
      <c r="E68" s="3"/>
      <c r="F68" s="3"/>
      <c r="G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row>
    <row r="69" spans="1:44" ht="18">
      <c r="A69" s="3"/>
      <c r="B69" s="8" t="e">
        <f>INDEX(MINVERSE($B$64:$C$65),1,1)</f>
        <v>#VALUE!</v>
      </c>
      <c r="C69" s="3" t="e">
        <f>INDEX(MINVERSE($B$64:$C$65),1,2)</f>
        <v>#VALUE!</v>
      </c>
      <c r="D69" s="8"/>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row>
    <row r="70" spans="1:44" ht="18">
      <c r="A70" s="3"/>
      <c r="B70" s="8" t="e">
        <f>INDEX(MINVERSE($B$64:$C$65),2,1)</f>
        <v>#VALUE!</v>
      </c>
      <c r="C70" s="3" t="e">
        <f>INDEX(MINVERSE($B$64:$C$65),2,2)</f>
        <v>#VALUE!</v>
      </c>
      <c r="D70" s="8"/>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row>
    <row r="71" spans="1:44" ht="18">
      <c r="A71" s="3"/>
      <c r="B71" s="3"/>
      <c r="C71" s="3"/>
      <c r="D71" s="3"/>
      <c r="E71" s="3"/>
      <c r="F71" s="3"/>
      <c r="G71" s="3"/>
      <c r="H71" s="3"/>
      <c r="I71" s="9"/>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row>
    <row r="72" spans="1:44" ht="18">
      <c r="A72" s="3"/>
      <c r="B72" s="3"/>
      <c r="C72" s="3"/>
      <c r="D72" s="9" t="s">
        <v>40</v>
      </c>
      <c r="E72" s="36" t="e">
        <f>INDEX(MMULT($B$69:$C$70,$E$64:$E$65),1,1)</f>
        <v>#VALUE!</v>
      </c>
      <c r="F72" s="3"/>
      <c r="G72" s="3"/>
      <c r="H72" s="3"/>
      <c r="I72" s="9"/>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row>
    <row r="73" spans="1:44" ht="18">
      <c r="A73" s="3"/>
      <c r="B73" s="3"/>
      <c r="C73" s="3"/>
      <c r="D73" s="9" t="s">
        <v>41</v>
      </c>
      <c r="E73" s="36" t="e">
        <f>INDEX(MMULT($B$69:$C$70,$E$64:$E$65),2,1)</f>
        <v>#VALUE!</v>
      </c>
      <c r="F73" s="3"/>
      <c r="G73" s="3"/>
      <c r="H73" s="3"/>
      <c r="I73" s="9"/>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row>
    <row r="74" spans="1:44" ht="18">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row>
    <row r="75" spans="1:44" ht="18">
      <c r="A75" s="3"/>
      <c r="B75" s="9" t="s">
        <v>42</v>
      </c>
      <c r="C75" s="14" t="s">
        <v>43</v>
      </c>
      <c r="D75" s="11" t="e">
        <f>E72</f>
        <v>#VALUE!</v>
      </c>
      <c r="E75" s="15" t="s">
        <v>44</v>
      </c>
      <c r="F75" s="11" t="e">
        <f>E73</f>
        <v>#VALUE!</v>
      </c>
      <c r="G75" s="9" t="s">
        <v>45</v>
      </c>
      <c r="H75" s="3"/>
      <c r="I75" s="9"/>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row>
    <row r="76" spans="1:44" ht="18">
      <c r="A76" s="3"/>
      <c r="B76" s="3"/>
      <c r="C76" s="3"/>
      <c r="D76" s="3"/>
      <c r="E76" s="3"/>
      <c r="F76" s="3"/>
      <c r="G76" s="3"/>
      <c r="H76" s="3"/>
      <c r="I76" s="9"/>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row>
    <row r="77" spans="1:44" ht="18">
      <c r="A77" s="3"/>
      <c r="B77" s="14" t="s">
        <v>46</v>
      </c>
      <c r="C77" s="11">
        <v>7</v>
      </c>
      <c r="D77" t="s">
        <v>47</v>
      </c>
      <c r="E77" s="9" t="s">
        <v>48</v>
      </c>
      <c r="G77" s="11" t="e">
        <f>D75+F75*C77</f>
        <v>#VALUE!</v>
      </c>
      <c r="H77" t="s">
        <v>49</v>
      </c>
      <c r="I77" s="9" t="s">
        <v>50</v>
      </c>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row>
    <row r="78" spans="1:44" ht="18.75" thickBo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row>
    <row r="79" spans="1:44" ht="18.75" thickBot="1">
      <c r="A79" s="3"/>
      <c r="B79" s="3"/>
      <c r="C79" s="49" t="s">
        <v>21</v>
      </c>
      <c r="D79" s="50" t="s">
        <v>24</v>
      </c>
      <c r="E79" s="51" t="s">
        <v>25</v>
      </c>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row>
    <row r="80" spans="1:44" ht="18">
      <c r="A80" s="3"/>
      <c r="B80" s="3"/>
      <c r="C80" s="16">
        <v>1</v>
      </c>
      <c r="D80" s="7">
        <v>63</v>
      </c>
      <c r="E80" s="52" t="e">
        <f>$E$72+$E$73*C80</f>
        <v>#VALUE!</v>
      </c>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row>
    <row r="81" spans="1:44" ht="18">
      <c r="A81" s="3"/>
      <c r="B81" s="3"/>
      <c r="C81" s="16">
        <v>10</v>
      </c>
      <c r="D81" s="7">
        <v>11</v>
      </c>
      <c r="E81" s="52" t="e">
        <f aca="true" t="shared" si="2" ref="E81:E88">$E$72+$E$73*C81</f>
        <v>#VALUE!</v>
      </c>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row>
    <row r="82" spans="1:44" ht="18">
      <c r="A82" s="3"/>
      <c r="B82" s="3"/>
      <c r="C82" s="16">
        <v>2</v>
      </c>
      <c r="D82" s="7">
        <v>47</v>
      </c>
      <c r="E82" s="52" t="e">
        <f t="shared" si="2"/>
        <v>#VALUE!</v>
      </c>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row>
    <row r="83" spans="1:44" ht="18">
      <c r="A83" s="3"/>
      <c r="B83" s="3"/>
      <c r="C83" s="16">
        <v>5</v>
      </c>
      <c r="D83" s="7">
        <v>27</v>
      </c>
      <c r="E83" s="52" t="e">
        <f t="shared" si="2"/>
        <v>#VALUE!</v>
      </c>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row>
    <row r="84" spans="1:44" ht="18">
      <c r="A84" s="3"/>
      <c r="B84" s="3"/>
      <c r="C84" s="16">
        <v>6</v>
      </c>
      <c r="D84" s="7">
        <v>36</v>
      </c>
      <c r="E84" s="52" t="e">
        <f t="shared" si="2"/>
        <v>#VALUE!</v>
      </c>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row>
    <row r="85" spans="1:44" ht="18">
      <c r="A85" s="3"/>
      <c r="B85" s="3"/>
      <c r="C85" s="16">
        <v>8</v>
      </c>
      <c r="D85" s="7">
        <v>30</v>
      </c>
      <c r="E85" s="52" t="e">
        <f t="shared" si="2"/>
        <v>#VALUE!</v>
      </c>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row>
    <row r="86" spans="1:44" ht="18">
      <c r="A86" s="3"/>
      <c r="B86" s="3"/>
      <c r="C86" s="16">
        <v>1</v>
      </c>
      <c r="D86" s="7">
        <v>59</v>
      </c>
      <c r="E86" s="52" t="e">
        <f t="shared" si="2"/>
        <v>#VALUE!</v>
      </c>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row>
    <row r="87" spans="1:44" ht="18.75" thickBot="1">
      <c r="A87" s="3"/>
      <c r="B87" s="3"/>
      <c r="C87" s="18">
        <v>4</v>
      </c>
      <c r="D87" s="20">
        <v>35</v>
      </c>
      <c r="E87" s="52" t="e">
        <f t="shared" si="2"/>
        <v>#VALUE!</v>
      </c>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row>
    <row r="88" spans="1:44" ht="18.75" thickBot="1">
      <c r="A88" s="53" t="s">
        <v>26</v>
      </c>
      <c r="B88" s="3"/>
      <c r="C88" s="54">
        <v>7</v>
      </c>
      <c r="D88" s="3"/>
      <c r="E88" s="55" t="e">
        <f t="shared" si="2"/>
        <v>#VALUE!</v>
      </c>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row>
    <row r="89" spans="1:44" ht="18">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row>
    <row r="90" spans="1:44" ht="18">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row>
    <row r="91" spans="1:44" ht="20.25">
      <c r="A91" s="3"/>
      <c r="B91" s="68" t="s">
        <v>57</v>
      </c>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row>
    <row r="92" spans="1:44" ht="20.25">
      <c r="A92" s="3"/>
      <c r="B92" s="68"/>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row>
    <row r="93" spans="1:44" ht="20.25">
      <c r="A93" s="3" t="s">
        <v>200</v>
      </c>
      <c r="B93" s="68"/>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row>
    <row r="94" spans="1:44" ht="20.25">
      <c r="A94" s="3" t="s">
        <v>201</v>
      </c>
      <c r="B94" s="68"/>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row>
    <row r="95" spans="1:44" ht="20.25">
      <c r="A95" s="3"/>
      <c r="B95" s="68"/>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row>
    <row r="96" spans="1:44" ht="20.25">
      <c r="A96" s="3"/>
      <c r="B96" s="68"/>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row>
    <row r="97" spans="1:44" ht="18.75" thickBo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row>
    <row r="98" spans="1:44" ht="18.75" thickBot="1">
      <c r="A98" s="3"/>
      <c r="B98" s="39" t="s">
        <v>21</v>
      </c>
      <c r="C98" s="40" t="s">
        <v>24</v>
      </c>
      <c r="D98" s="25"/>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row>
    <row r="99" spans="1:44" ht="18">
      <c r="A99" s="3"/>
      <c r="B99" s="16">
        <v>1</v>
      </c>
      <c r="C99" s="17">
        <v>63</v>
      </c>
      <c r="D99" s="25"/>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row>
    <row r="100" spans="1:44" ht="18">
      <c r="A100" s="3"/>
      <c r="B100" s="16">
        <v>10</v>
      </c>
      <c r="C100" s="17">
        <v>11</v>
      </c>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row>
    <row r="101" spans="1:44" ht="18">
      <c r="A101" s="3"/>
      <c r="B101" s="16">
        <v>2</v>
      </c>
      <c r="C101" s="17">
        <v>47</v>
      </c>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row>
    <row r="102" spans="1:44" ht="18">
      <c r="A102" s="3"/>
      <c r="B102" s="16">
        <v>5</v>
      </c>
      <c r="C102" s="17">
        <v>27</v>
      </c>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row>
    <row r="103" spans="1:44" ht="18">
      <c r="A103" s="3"/>
      <c r="B103" s="16">
        <v>6</v>
      </c>
      <c r="C103" s="17">
        <v>36</v>
      </c>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row>
    <row r="104" spans="1:44" ht="18">
      <c r="A104" s="3"/>
      <c r="B104" s="16">
        <v>8</v>
      </c>
      <c r="C104" s="17">
        <v>30</v>
      </c>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row>
    <row r="105" spans="1:44" ht="18">
      <c r="A105" s="3"/>
      <c r="B105" s="16">
        <v>1</v>
      </c>
      <c r="C105" s="17">
        <v>59</v>
      </c>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row>
    <row r="106" spans="1:44" ht="18.75" thickBot="1">
      <c r="A106" s="3"/>
      <c r="B106" s="18">
        <v>4</v>
      </c>
      <c r="C106" s="19">
        <v>35</v>
      </c>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row>
    <row r="107" spans="1:44" ht="27" customHeight="1">
      <c r="A107" s="69" t="s">
        <v>26</v>
      </c>
      <c r="B107" s="70">
        <v>7</v>
      </c>
      <c r="C107" s="75"/>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row>
    <row r="108" spans="1:44" ht="17.25">
      <c r="A108" s="3"/>
      <c r="B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row>
    <row r="109" spans="2:44" ht="17.25">
      <c r="B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row>
    <row r="110" spans="1:44" ht="17.25">
      <c r="A110" t="s">
        <v>202</v>
      </c>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row>
    <row r="111" spans="18:44" ht="18" thickBot="1">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row>
    <row r="112" spans="1:44" ht="17.25">
      <c r="A112" s="74" t="s">
        <v>203</v>
      </c>
      <c r="B112" s="74"/>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row>
    <row r="113" spans="1:44" ht="17.25">
      <c r="A113" s="71" t="s">
        <v>204</v>
      </c>
      <c r="B113" s="71">
        <v>0.9268578143798218</v>
      </c>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row>
    <row r="114" spans="1:44" ht="17.25">
      <c r="A114" s="71" t="s">
        <v>205</v>
      </c>
      <c r="B114" s="71">
        <v>0.8590654080769402</v>
      </c>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row>
    <row r="115" spans="1:44" ht="17.25">
      <c r="A115" s="71" t="s">
        <v>206</v>
      </c>
      <c r="B115" s="71">
        <v>0.8355763094230969</v>
      </c>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row>
    <row r="116" spans="1:44" ht="17.25">
      <c r="A116" s="71" t="s">
        <v>207</v>
      </c>
      <c r="B116" s="71">
        <v>6.976346637801431</v>
      </c>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row>
    <row r="117" spans="1:44" ht="18" thickBot="1">
      <c r="A117" s="72" t="s">
        <v>208</v>
      </c>
      <c r="B117" s="72">
        <v>8</v>
      </c>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row>
    <row r="118" spans="18:44" ht="17.25">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row>
    <row r="119" spans="1:44" ht="18" thickBot="1">
      <c r="A119" t="s">
        <v>209</v>
      </c>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row>
    <row r="120" spans="1:44" ht="17.25">
      <c r="A120" s="73"/>
      <c r="B120" s="73" t="s">
        <v>214</v>
      </c>
      <c r="C120" s="73" t="s">
        <v>215</v>
      </c>
      <c r="D120" s="73" t="s">
        <v>216</v>
      </c>
      <c r="E120" s="73" t="s">
        <v>217</v>
      </c>
      <c r="F120" s="73" t="s">
        <v>218</v>
      </c>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row>
    <row r="121" spans="1:44" ht="17.25">
      <c r="A121" s="71" t="s">
        <v>210</v>
      </c>
      <c r="B121" s="71">
        <v>1</v>
      </c>
      <c r="C121" s="71">
        <v>1779.98352553542</v>
      </c>
      <c r="D121" s="71">
        <v>1779.98352553542</v>
      </c>
      <c r="E121" s="71">
        <v>36.5729405260248</v>
      </c>
      <c r="F121" s="71">
        <v>0.0009253586217262024</v>
      </c>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row>
    <row r="122" spans="1:44" ht="17.25">
      <c r="A122" s="71" t="s">
        <v>211</v>
      </c>
      <c r="B122" s="71">
        <v>6</v>
      </c>
      <c r="C122" s="71">
        <v>292.0164744645799</v>
      </c>
      <c r="D122" s="71">
        <v>48.66941241076332</v>
      </c>
      <c r="E122" s="71"/>
      <c r="F122" s="71"/>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row>
    <row r="123" spans="1:44" ht="18" thickBot="1">
      <c r="A123" s="72" t="s">
        <v>212</v>
      </c>
      <c r="B123" s="72">
        <v>7</v>
      </c>
      <c r="C123" s="72">
        <v>2072</v>
      </c>
      <c r="D123" s="72"/>
      <c r="E123" s="72"/>
      <c r="F123" s="72"/>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row>
    <row r="124" spans="18:44" ht="18" thickBot="1">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row>
    <row r="125" spans="1:44" ht="17.25">
      <c r="A125" s="73"/>
      <c r="B125" s="73" t="s">
        <v>219</v>
      </c>
      <c r="C125" s="73" t="s">
        <v>207</v>
      </c>
      <c r="D125" s="73" t="s">
        <v>220</v>
      </c>
      <c r="E125" s="73" t="s">
        <v>221</v>
      </c>
      <c r="F125" s="73" t="s">
        <v>222</v>
      </c>
      <c r="G125" s="73" t="s">
        <v>223</v>
      </c>
      <c r="H125" s="73" t="s">
        <v>224</v>
      </c>
      <c r="I125" s="73" t="s">
        <v>225</v>
      </c>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row>
    <row r="126" spans="1:44" ht="17.25">
      <c r="A126" s="71" t="s">
        <v>213</v>
      </c>
      <c r="B126" s="71">
        <v>60.90115321252058</v>
      </c>
      <c r="C126" s="71">
        <v>4.450227187332949</v>
      </c>
      <c r="D126" s="71">
        <v>13.684953744803993</v>
      </c>
      <c r="E126" s="71">
        <v>9.459723558889838E-06</v>
      </c>
      <c r="F126" s="71">
        <v>50.0118316040804</v>
      </c>
      <c r="G126" s="71">
        <v>71.79047482096077</v>
      </c>
      <c r="H126" s="71">
        <v>50.0118316040804</v>
      </c>
      <c r="I126" s="71">
        <v>71.79047482096077</v>
      </c>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row>
    <row r="127" spans="1:44" ht="18" thickBot="1">
      <c r="A127" s="72" t="s">
        <v>21</v>
      </c>
      <c r="B127" s="72">
        <v>-4.843492586490937</v>
      </c>
      <c r="C127" s="72">
        <v>0.8009007483506164</v>
      </c>
      <c r="D127" s="72">
        <v>-6.0475565748511</v>
      </c>
      <c r="E127" s="72">
        <v>0.0009253586217262042</v>
      </c>
      <c r="F127" s="72">
        <v>-6.803227552394329</v>
      </c>
      <c r="G127" s="72">
        <v>-2.8837576205875455</v>
      </c>
      <c r="H127" s="72">
        <v>-6.803227552394329</v>
      </c>
      <c r="I127" s="72">
        <v>-2.8837576205875455</v>
      </c>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row>
    <row r="128" spans="18:44" ht="17.25">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row>
    <row r="129" spans="18:44" ht="17.25">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row>
    <row r="130" spans="18:44" ht="17.25">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row>
    <row r="131" spans="1:44" ht="17.25">
      <c r="A131" t="s">
        <v>226</v>
      </c>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row>
    <row r="132" spans="18:44" ht="18" thickBot="1">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row>
    <row r="133" spans="1:44" ht="17.25">
      <c r="A133" s="73" t="s">
        <v>227</v>
      </c>
      <c r="B133" s="73" t="s">
        <v>228</v>
      </c>
      <c r="C133" s="73" t="s">
        <v>211</v>
      </c>
      <c r="D133" s="73" t="s">
        <v>229</v>
      </c>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row>
    <row r="134" spans="1:44" ht="17.25">
      <c r="A134" s="71">
        <v>1</v>
      </c>
      <c r="B134" s="71">
        <v>56.057660626029644</v>
      </c>
      <c r="C134" s="71">
        <v>6.942339373970356</v>
      </c>
      <c r="D134" s="71">
        <v>1.0748582235306838</v>
      </c>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row>
    <row r="135" spans="1:44" ht="17.25">
      <c r="A135" s="71">
        <v>2</v>
      </c>
      <c r="B135" s="71">
        <v>12.466227347611209</v>
      </c>
      <c r="C135" s="71">
        <v>-1.466227347611209</v>
      </c>
      <c r="D135" s="71">
        <v>-0.22701087302855044</v>
      </c>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row>
    <row r="136" spans="1:44" ht="17.25">
      <c r="A136" s="71">
        <v>3</v>
      </c>
      <c r="B136" s="71">
        <v>51.214168039538706</v>
      </c>
      <c r="C136" s="71">
        <v>-4.214168039538706</v>
      </c>
      <c r="D136" s="71">
        <v>-0.6524649586595822</v>
      </c>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row>
    <row r="137" spans="1:44" ht="17.25">
      <c r="A137" s="71">
        <v>4</v>
      </c>
      <c r="B137" s="71">
        <v>36.683690280065896</v>
      </c>
      <c r="C137" s="71">
        <v>-9.683690280065896</v>
      </c>
      <c r="D137" s="71">
        <v>-1.4992920355750712</v>
      </c>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row>
    <row r="138" spans="1:44" ht="17.25">
      <c r="A138" s="71">
        <v>5</v>
      </c>
      <c r="B138" s="71">
        <v>31.84019769357496</v>
      </c>
      <c r="C138" s="71">
        <v>4.159802306425039</v>
      </c>
      <c r="D138" s="71">
        <v>0.6440477015697607</v>
      </c>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row>
    <row r="139" spans="1:44" ht="17.25">
      <c r="A139" s="71">
        <v>6</v>
      </c>
      <c r="B139" s="71">
        <v>22.153212520593087</v>
      </c>
      <c r="C139" s="71">
        <v>7.846787479406913</v>
      </c>
      <c r="D139" s="71">
        <v>1.2148907732977305</v>
      </c>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row>
    <row r="140" spans="1:44" ht="17.25">
      <c r="A140" s="71">
        <v>7</v>
      </c>
      <c r="B140" s="71">
        <v>56.057660626029644</v>
      </c>
      <c r="C140" s="71">
        <v>2.9423393739703556</v>
      </c>
      <c r="D140" s="71">
        <v>0.4555521564370681</v>
      </c>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row>
    <row r="141" spans="1:44" ht="18" thickBot="1">
      <c r="A141" s="72">
        <v>8</v>
      </c>
      <c r="B141" s="72">
        <v>41.527182866556835</v>
      </c>
      <c r="C141" s="72">
        <v>-6.527182866556835</v>
      </c>
      <c r="D141" s="72">
        <v>-1.0105809875720366</v>
      </c>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row>
    <row r="142" spans="5:44" ht="17.25">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row>
    <row r="143" spans="5:44" ht="17.25">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row>
    <row r="144" spans="5:44" ht="17.25">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row>
    <row r="145" spans="7:44" ht="17.25">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row>
    <row r="146" spans="7:44" ht="17.25">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row>
    <row r="147" spans="7:44" ht="17.25">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row>
    <row r="148" spans="7:44" ht="17.25">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row>
    <row r="149" spans="7:44" ht="17.25">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row>
    <row r="150" spans="7:44" ht="17.25">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row>
    <row r="151" spans="7:44" ht="17.25">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row>
    <row r="152" spans="7:44" ht="17.25">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row>
    <row r="153" spans="7:44" ht="17.25">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row>
    <row r="154" spans="7:44" ht="17.25">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row>
    <row r="155" spans="7:44" ht="17.25">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row>
    <row r="156" spans="1:44" ht="17.25">
      <c r="A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row>
    <row r="157" spans="1:44" ht="17.25">
      <c r="A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row>
    <row r="158" spans="1:44" ht="17.25">
      <c r="A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row>
    <row r="159" spans="1:44" ht="17.25">
      <c r="A159" s="3"/>
      <c r="G159" s="9" t="s">
        <v>20</v>
      </c>
      <c r="H159" s="9" t="s">
        <v>20</v>
      </c>
      <c r="I159" s="9" t="s">
        <v>20</v>
      </c>
      <c r="J159" s="9" t="s">
        <v>20</v>
      </c>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row>
    <row r="160" spans="1:44" ht="17.25">
      <c r="A160" s="3"/>
      <c r="G160" s="9" t="s">
        <v>20</v>
      </c>
      <c r="H160" s="9" t="s">
        <v>20</v>
      </c>
      <c r="I160" s="9" t="s">
        <v>20</v>
      </c>
      <c r="J160" s="9" t="s">
        <v>20</v>
      </c>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row>
    <row r="161" spans="1:44" ht="17.25">
      <c r="A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row>
    <row r="162" spans="1:44" ht="17.25">
      <c r="A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row>
    <row r="163" spans="1:44" ht="17.25">
      <c r="A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row>
    <row r="164" spans="1:44" ht="17.25">
      <c r="A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row>
    <row r="165" spans="1:44" ht="17.25">
      <c r="A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row>
    <row r="166" spans="1:44" ht="17.25">
      <c r="A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row>
    <row r="167" spans="1:44" ht="17.25">
      <c r="A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row>
    <row r="168" spans="1:44" ht="17.25">
      <c r="A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row>
    <row r="169" spans="1:44" ht="17.25">
      <c r="A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row>
    <row r="170" spans="1:44" ht="17.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row>
    <row r="171" spans="1:44" ht="17.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row>
    <row r="172" spans="1:44" ht="17.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row>
    <row r="173" spans="1:44" ht="17.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row>
    <row r="174" spans="1:44" ht="17.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row>
    <row r="175" spans="1:44" ht="17.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row>
    <row r="176" spans="1:44" ht="17.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row>
    <row r="177" spans="1:44" ht="17.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row>
    <row r="178" spans="1:44" ht="17.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row>
    <row r="179" spans="1:44" ht="17.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row>
    <row r="180" spans="1:44" ht="17.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row>
    <row r="181" spans="1:44" ht="17.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row>
    <row r="182" spans="1:44" ht="17.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row>
    <row r="183" spans="1:44" ht="17.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row>
    <row r="184" spans="1:44" ht="17.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row>
    <row r="185" spans="1:44" ht="17.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row>
    <row r="186" spans="1:44" ht="17.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row>
    <row r="187" spans="1:44" ht="17.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row>
    <row r="188" spans="1:44" ht="17.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row>
    <row r="189" spans="1:44" ht="17.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row>
    <row r="190" spans="1:44" ht="17.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row>
    <row r="191" spans="1:44" ht="17.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row>
    <row r="192" spans="1:44" ht="17.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row>
    <row r="193" spans="1:44" ht="17.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row>
    <row r="194" spans="1:44" ht="17.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row>
    <row r="195" spans="1:44" ht="17.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row>
    <row r="196" spans="1:44" ht="17.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row>
    <row r="197" spans="1:44" ht="17.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row>
    <row r="198" spans="1:44" ht="17.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row>
    <row r="199" spans="1:44" ht="17.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row>
    <row r="200" spans="1:44" ht="17.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row>
    <row r="201" spans="1:44" ht="17.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row>
    <row r="202" spans="1:44" ht="17.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row>
    <row r="203" spans="1:44" ht="17.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row>
    <row r="204" spans="1:44" ht="17.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row>
    <row r="205" spans="1:44" ht="17.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row>
    <row r="206" spans="1:44" ht="17.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row>
    <row r="207" spans="1:44" ht="17.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row>
    <row r="208" spans="1:44" ht="17.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row>
    <row r="209" spans="1:44" ht="17.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row>
    <row r="210" spans="1:44" ht="17.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row>
    <row r="211" spans="1:44" ht="17.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row>
    <row r="212" spans="1:44" ht="17.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row>
    <row r="213" spans="1:44" ht="17.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row>
    <row r="214" spans="1:44" ht="17.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row>
    <row r="215" spans="1:44" ht="17.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row>
    <row r="216" spans="1:44" ht="17.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row>
    <row r="217" spans="1:44" ht="17.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row>
    <row r="218" spans="1:44" ht="17.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row>
    <row r="219" spans="1:44" ht="17.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row>
    <row r="220" spans="1:44" ht="17.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row>
    <row r="221" spans="1:44" ht="17.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row>
    <row r="222" spans="1:44" ht="17.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row>
    <row r="223" spans="1:44" ht="17.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row>
    <row r="224" spans="1:44" ht="17.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row>
    <row r="225" spans="1:44" ht="17.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row>
    <row r="226" spans="1:44" ht="17.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row>
    <row r="227" spans="1:44" ht="17.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row>
    <row r="228" spans="1:44" ht="17.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row>
    <row r="229" spans="1:44" ht="17.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row>
    <row r="230" spans="1:44" ht="17.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row>
    <row r="231" spans="1:44" ht="17.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row>
    <row r="232" spans="1:44" ht="17.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row>
    <row r="233" spans="1:44" ht="17.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row>
    <row r="234" spans="1:44" ht="17.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row>
    <row r="235" spans="1:44" ht="17.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row>
    <row r="236" spans="1:44" ht="17.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row>
    <row r="237" spans="1:44" ht="17.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row>
    <row r="238" spans="1:44" ht="17.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row>
    <row r="239" spans="1:44" ht="17.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row>
    <row r="240" spans="1:44" ht="17.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row>
    <row r="241" spans="1:44" ht="17.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row>
    <row r="242" spans="1:44" ht="17.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row>
    <row r="243" spans="1:44" ht="17.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row>
    <row r="244" spans="1:44" ht="17.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row>
    <row r="245" spans="1:44" ht="17.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row>
    <row r="246" spans="1:44" ht="17.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row>
    <row r="247" spans="1:44" ht="17.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row>
    <row r="248" spans="1:44" ht="17.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row>
    <row r="249" spans="1:44" ht="17.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row>
    <row r="250" spans="1:44" ht="17.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row>
    <row r="251" spans="1:44" ht="17.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row>
    <row r="252" spans="1:44" ht="17.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row>
    <row r="253" spans="1:44" ht="17.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row>
    <row r="254" spans="1:44" ht="17.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row>
    <row r="255" spans="1:44" ht="17.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row>
    <row r="256" spans="1:44" ht="17.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row>
    <row r="257" spans="1:44" ht="17.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row>
    <row r="258" spans="1:44" ht="17.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row>
    <row r="259" spans="1:44" ht="17.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row>
    <row r="260" spans="1:44" ht="17.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row>
    <row r="261" spans="1:44" ht="17.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row>
    <row r="262" spans="1:44" ht="17.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row>
    <row r="263" spans="1:44" ht="17.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row>
    <row r="264" spans="1:44" ht="17.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row>
    <row r="265" spans="1:44" ht="17.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row>
    <row r="266" spans="1:44" ht="17.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row>
    <row r="267" spans="1:44" ht="17.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row>
    <row r="268" spans="1:44" ht="17.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row>
    <row r="269" spans="1:44" ht="17.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row>
    <row r="270" spans="1:44" ht="17.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row>
    <row r="271" spans="1:44" ht="17.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row>
    <row r="272" spans="1:44" ht="17.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row>
    <row r="273" spans="1:44" ht="17.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row>
    <row r="274" spans="1:44" ht="17.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row>
    <row r="275" spans="1:44" ht="17.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row>
    <row r="276" spans="1:44" ht="17.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row>
    <row r="277" spans="1:44" ht="17.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row>
    <row r="278" spans="1:44" ht="17.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row>
    <row r="279" spans="1:44" ht="17.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row>
    <row r="280" spans="1:44" ht="17.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row>
    <row r="281" spans="1:44" ht="17.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row>
    <row r="282" spans="1:44" ht="17.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row>
    <row r="283" spans="1:44" ht="17.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row>
    <row r="284" spans="1:44" ht="17.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row>
    <row r="285" spans="1:44" ht="17.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row>
    <row r="286" spans="1:44" ht="17.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row>
    <row r="287" spans="1:44" ht="17.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row>
    <row r="288" spans="1:44" ht="17.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row>
    <row r="289" spans="1:44" ht="17.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row>
    <row r="290" spans="1:44" ht="17.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row>
    <row r="291" spans="1:44" ht="17.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row>
    <row r="292" spans="1:44" ht="17.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row>
    <row r="293" spans="1:44" ht="17.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row>
    <row r="294" spans="1:44" ht="17.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row>
    <row r="295" spans="1:44" ht="17.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row>
    <row r="296" spans="1:44" ht="17.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row>
    <row r="297" spans="1:44" ht="17.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row>
    <row r="298" spans="1:44" ht="17.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row>
    <row r="299" spans="1:44" ht="17.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row>
    <row r="300" spans="1:44" ht="17.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row>
    <row r="301" spans="1:44" ht="17.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row>
    <row r="302" spans="1:44" ht="17.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row>
    <row r="303" spans="1:44" ht="17.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row>
    <row r="304" spans="1:44" ht="17.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row>
    <row r="305" spans="1:44" ht="17.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row>
    <row r="306" spans="1:44" ht="17.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row>
    <row r="307" spans="1:44" ht="17.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row>
    <row r="308" spans="1:44" ht="17.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row>
    <row r="309" spans="1:44" ht="17.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row>
    <row r="310" spans="1:44" ht="17.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row>
    <row r="311" spans="1:44" ht="17.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row>
    <row r="312" spans="1:44" ht="17.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row>
    <row r="313" spans="1:44" ht="17.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row>
    <row r="314" spans="1:44" ht="17.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row>
    <row r="315" spans="1:44" ht="17.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row>
    <row r="316" spans="1:44" ht="17.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row>
    <row r="317" spans="1:44" ht="17.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row>
    <row r="318" spans="1:44" ht="17.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row>
    <row r="319" spans="24:44" ht="17.25">
      <c r="X319" s="3"/>
      <c r="Y319" s="3"/>
      <c r="Z319" s="3"/>
      <c r="AA319" s="3"/>
      <c r="AB319" s="3"/>
      <c r="AC319" s="3"/>
      <c r="AD319" s="3"/>
      <c r="AE319" s="3"/>
      <c r="AF319" s="3"/>
      <c r="AG319" s="3"/>
      <c r="AH319" s="3"/>
      <c r="AI319" s="3"/>
      <c r="AJ319" s="3"/>
      <c r="AK319" s="3"/>
      <c r="AL319" s="3"/>
      <c r="AM319" s="3"/>
      <c r="AN319" s="3"/>
      <c r="AO319" s="3"/>
      <c r="AP319" s="3"/>
      <c r="AQ319" s="3"/>
      <c r="AR319" s="3"/>
    </row>
    <row r="320" spans="24:44" ht="17.25">
      <c r="X320" s="3"/>
      <c r="Y320" s="3"/>
      <c r="Z320" s="3"/>
      <c r="AA320" s="3"/>
      <c r="AB320" s="3"/>
      <c r="AC320" s="3"/>
      <c r="AD320" s="3"/>
      <c r="AE320" s="3"/>
      <c r="AF320" s="3"/>
      <c r="AG320" s="3"/>
      <c r="AH320" s="3"/>
      <c r="AI320" s="3"/>
      <c r="AJ320" s="3"/>
      <c r="AK320" s="3"/>
      <c r="AL320" s="3"/>
      <c r="AM320" s="3"/>
      <c r="AN320" s="3"/>
      <c r="AO320" s="3"/>
      <c r="AP320" s="3"/>
      <c r="AQ320" s="3"/>
      <c r="AR320" s="3"/>
    </row>
    <row r="321" spans="24:44" ht="17.25">
      <c r="X321" s="3"/>
      <c r="Y321" s="3"/>
      <c r="Z321" s="3"/>
      <c r="AA321" s="3"/>
      <c r="AB321" s="3"/>
      <c r="AC321" s="3"/>
      <c r="AD321" s="3"/>
      <c r="AE321" s="3"/>
      <c r="AF321" s="3"/>
      <c r="AG321" s="3"/>
      <c r="AH321" s="3"/>
      <c r="AI321" s="3"/>
      <c r="AJ321" s="3"/>
      <c r="AK321" s="3"/>
      <c r="AL321" s="3"/>
      <c r="AM321" s="3"/>
      <c r="AN321" s="3"/>
      <c r="AO321" s="3"/>
      <c r="AP321" s="3"/>
      <c r="AQ321" s="3"/>
      <c r="AR321" s="3"/>
    </row>
    <row r="322" spans="24:44" ht="17.25">
      <c r="X322" s="3"/>
      <c r="Y322" s="3"/>
      <c r="Z322" s="3"/>
      <c r="AA322" s="3"/>
      <c r="AB322" s="3"/>
      <c r="AC322" s="3"/>
      <c r="AD322" s="3"/>
      <c r="AE322" s="3"/>
      <c r="AF322" s="3"/>
      <c r="AG322" s="3"/>
      <c r="AH322" s="3"/>
      <c r="AI322" s="3"/>
      <c r="AJ322" s="3"/>
      <c r="AK322" s="3"/>
      <c r="AL322" s="3"/>
      <c r="AM322" s="3"/>
      <c r="AN322" s="3"/>
      <c r="AO322" s="3"/>
      <c r="AP322" s="3"/>
      <c r="AQ322" s="3"/>
      <c r="AR322" s="3"/>
    </row>
    <row r="323" spans="24:44" ht="17.25">
      <c r="X323" s="3"/>
      <c r="Y323" s="3"/>
      <c r="Z323" s="3"/>
      <c r="AA323" s="3"/>
      <c r="AB323" s="3"/>
      <c r="AC323" s="3"/>
      <c r="AD323" s="3"/>
      <c r="AE323" s="3"/>
      <c r="AF323" s="3"/>
      <c r="AG323" s="3"/>
      <c r="AH323" s="3"/>
      <c r="AI323" s="3"/>
      <c r="AJ323" s="3"/>
      <c r="AK323" s="3"/>
      <c r="AL323" s="3"/>
      <c r="AM323" s="3"/>
      <c r="AN323" s="3"/>
      <c r="AO323" s="3"/>
      <c r="AP323" s="3"/>
      <c r="AQ323" s="3"/>
      <c r="AR323" s="3"/>
    </row>
    <row r="324" spans="24:44" ht="17.25">
      <c r="X324" s="3"/>
      <c r="Y324" s="3"/>
      <c r="Z324" s="3"/>
      <c r="AA324" s="3"/>
      <c r="AB324" s="3"/>
      <c r="AC324" s="3"/>
      <c r="AD324" s="3"/>
      <c r="AE324" s="3"/>
      <c r="AF324" s="3"/>
      <c r="AG324" s="3"/>
      <c r="AH324" s="3"/>
      <c r="AI324" s="3"/>
      <c r="AJ324" s="3"/>
      <c r="AK324" s="3"/>
      <c r="AL324" s="3"/>
      <c r="AM324" s="3"/>
      <c r="AN324" s="3"/>
      <c r="AO324" s="3"/>
      <c r="AP324" s="3"/>
      <c r="AQ324" s="3"/>
      <c r="AR324" s="3"/>
    </row>
    <row r="325" spans="24:44" ht="17.25">
      <c r="X325" s="3"/>
      <c r="Y325" s="3"/>
      <c r="Z325" s="3"/>
      <c r="AA325" s="3"/>
      <c r="AB325" s="3"/>
      <c r="AC325" s="3"/>
      <c r="AD325" s="3"/>
      <c r="AE325" s="3"/>
      <c r="AF325" s="3"/>
      <c r="AG325" s="3"/>
      <c r="AH325" s="3"/>
      <c r="AI325" s="3"/>
      <c r="AJ325" s="3"/>
      <c r="AK325" s="3"/>
      <c r="AL325" s="3"/>
      <c r="AM325" s="3"/>
      <c r="AN325" s="3"/>
      <c r="AO325" s="3"/>
      <c r="AP325" s="3"/>
      <c r="AQ325" s="3"/>
      <c r="AR325" s="3"/>
    </row>
    <row r="326" spans="24:44" ht="17.25">
      <c r="X326" s="3"/>
      <c r="Y326" s="3"/>
      <c r="Z326" s="3"/>
      <c r="AA326" s="3"/>
      <c r="AB326" s="3"/>
      <c r="AC326" s="3"/>
      <c r="AD326" s="3"/>
      <c r="AE326" s="3"/>
      <c r="AF326" s="3"/>
      <c r="AG326" s="3"/>
      <c r="AH326" s="3"/>
      <c r="AI326" s="3"/>
      <c r="AJ326" s="3"/>
      <c r="AK326" s="3"/>
      <c r="AL326" s="3"/>
      <c r="AM326" s="3"/>
      <c r="AN326" s="3"/>
      <c r="AO326" s="3"/>
      <c r="AP326" s="3"/>
      <c r="AQ326" s="3"/>
      <c r="AR326" s="3"/>
    </row>
    <row r="327" spans="24:44" ht="17.25">
      <c r="X327" s="3"/>
      <c r="Y327" s="3"/>
      <c r="Z327" s="3"/>
      <c r="AA327" s="3"/>
      <c r="AB327" s="3"/>
      <c r="AC327" s="3"/>
      <c r="AD327" s="3"/>
      <c r="AE327" s="3"/>
      <c r="AF327" s="3"/>
      <c r="AG327" s="3"/>
      <c r="AH327" s="3"/>
      <c r="AI327" s="3"/>
      <c r="AJ327" s="3"/>
      <c r="AK327" s="3"/>
      <c r="AL327" s="3"/>
      <c r="AM327" s="3"/>
      <c r="AN327" s="3"/>
      <c r="AO327" s="3"/>
      <c r="AP327" s="3"/>
      <c r="AQ327" s="3"/>
      <c r="AR327" s="3"/>
    </row>
    <row r="328" spans="24:44" ht="17.25">
      <c r="X328" s="3"/>
      <c r="Y328" s="3"/>
      <c r="Z328" s="3"/>
      <c r="AA328" s="3"/>
      <c r="AB328" s="3"/>
      <c r="AC328" s="3"/>
      <c r="AD328" s="3"/>
      <c r="AE328" s="3"/>
      <c r="AF328" s="3"/>
      <c r="AG328" s="3"/>
      <c r="AH328" s="3"/>
      <c r="AI328" s="3"/>
      <c r="AJ328" s="3"/>
      <c r="AK328" s="3"/>
      <c r="AL328" s="3"/>
      <c r="AM328" s="3"/>
      <c r="AN328" s="3"/>
      <c r="AO328" s="3"/>
      <c r="AP328" s="3"/>
      <c r="AQ328" s="3"/>
      <c r="AR328" s="3"/>
    </row>
    <row r="329" spans="24:44" ht="17.25">
      <c r="X329" s="3"/>
      <c r="Y329" s="3"/>
      <c r="Z329" s="3"/>
      <c r="AA329" s="3"/>
      <c r="AB329" s="3"/>
      <c r="AC329" s="3"/>
      <c r="AD329" s="3"/>
      <c r="AE329" s="3"/>
      <c r="AF329" s="3"/>
      <c r="AG329" s="3"/>
      <c r="AH329" s="3"/>
      <c r="AI329" s="3"/>
      <c r="AJ329" s="3"/>
      <c r="AK329" s="3"/>
      <c r="AL329" s="3"/>
      <c r="AM329" s="3"/>
      <c r="AN329" s="3"/>
      <c r="AO329" s="3"/>
      <c r="AP329" s="3"/>
      <c r="AQ329" s="3"/>
      <c r="AR329" s="3"/>
    </row>
    <row r="330" spans="24:44" ht="17.25">
      <c r="X330" s="3"/>
      <c r="Y330" s="3"/>
      <c r="Z330" s="3"/>
      <c r="AA330" s="3"/>
      <c r="AB330" s="3"/>
      <c r="AC330" s="3"/>
      <c r="AD330" s="3"/>
      <c r="AE330" s="3"/>
      <c r="AF330" s="3"/>
      <c r="AG330" s="3"/>
      <c r="AH330" s="3"/>
      <c r="AI330" s="3"/>
      <c r="AJ330" s="3"/>
      <c r="AK330" s="3"/>
      <c r="AL330" s="3"/>
      <c r="AM330" s="3"/>
      <c r="AN330" s="3"/>
      <c r="AO330" s="3"/>
      <c r="AP330" s="3"/>
      <c r="AQ330" s="3"/>
      <c r="AR330" s="3"/>
    </row>
    <row r="331" spans="24:44" ht="17.25">
      <c r="X331" s="3"/>
      <c r="Y331" s="3"/>
      <c r="Z331" s="3"/>
      <c r="AA331" s="3"/>
      <c r="AB331" s="3"/>
      <c r="AC331" s="3"/>
      <c r="AD331" s="3"/>
      <c r="AE331" s="3"/>
      <c r="AF331" s="3"/>
      <c r="AG331" s="3"/>
      <c r="AH331" s="3"/>
      <c r="AI331" s="3"/>
      <c r="AJ331" s="3"/>
      <c r="AK331" s="3"/>
      <c r="AL331" s="3"/>
      <c r="AM331" s="3"/>
      <c r="AN331" s="3"/>
      <c r="AO331" s="3"/>
      <c r="AP331" s="3"/>
      <c r="AQ331" s="3"/>
      <c r="AR331" s="3"/>
    </row>
  </sheetData>
  <sheetProtection/>
  <mergeCells count="3">
    <mergeCell ref="C43:E43"/>
    <mergeCell ref="B40:D40"/>
    <mergeCell ref="C1:D1"/>
  </mergeCells>
  <printOptions/>
  <pageMargins left="0.7874015748031497" right="0.7874015748031497" top="0.984251968503937" bottom="0.984251968503937" header="0.5118110236220472" footer="0.5118110236220472"/>
  <pageSetup fitToHeight="1" fitToWidth="1" horizontalDpi="204" verticalDpi="204" orientation="portrait" paperSize="9" scale="81" r:id="rId4"/>
  <headerFooter alignWithMargins="0">
    <oddHeader>&amp;LNo:
Name:&amp;C&amp;A:&amp;F&amp;R&amp;D  &amp;T</oddHeader>
    <oddFooter>&amp;C- &amp;P -</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rgb="FF00B050"/>
  </sheetPr>
  <dimension ref="A1:P63"/>
  <sheetViews>
    <sheetView showGridLines="0" view="pageBreakPreview" zoomScale="60" zoomScaleNormal="75" zoomScalePageLayoutView="0" workbookViewId="0" topLeftCell="A1">
      <selection activeCell="A1" sqref="A1"/>
    </sheetView>
  </sheetViews>
  <sheetFormatPr defaultColWidth="8.796875" defaultRowHeight="14.25"/>
  <cols>
    <col min="2" max="2" width="13.09765625" style="0" customWidth="1"/>
    <col min="3" max="3" width="15.8984375" style="0" customWidth="1"/>
    <col min="4" max="4" width="14.59765625" style="0" customWidth="1"/>
    <col min="9" max="9" width="4.3984375" style="0" customWidth="1"/>
    <col min="12" max="12" width="15.8984375" style="0" customWidth="1"/>
  </cols>
  <sheetData>
    <row r="1" spans="1:16" ht="17.25">
      <c r="A1" s="33" t="s">
        <v>196</v>
      </c>
      <c r="B1" s="3"/>
      <c r="C1" s="76">
        <f ca="1">TODAY()</f>
        <v>40468</v>
      </c>
      <c r="D1" s="3"/>
      <c r="E1" s="3"/>
      <c r="F1" s="3"/>
      <c r="G1" s="3"/>
      <c r="J1" s="33" t="s">
        <v>197</v>
      </c>
      <c r="K1" s="3"/>
      <c r="L1" s="76">
        <f ca="1">TODAY()</f>
        <v>40468</v>
      </c>
      <c r="M1" s="3"/>
      <c r="N1" s="3"/>
      <c r="O1" s="3"/>
      <c r="P1" s="3"/>
    </row>
    <row r="2" spans="1:16" ht="17.25">
      <c r="A2" s="3"/>
      <c r="B2" s="3"/>
      <c r="C2" s="3"/>
      <c r="D2" s="3"/>
      <c r="E2" s="3"/>
      <c r="F2" s="3"/>
      <c r="G2" s="3"/>
      <c r="J2" s="3"/>
      <c r="K2" s="3"/>
      <c r="L2" s="3"/>
      <c r="M2" s="3"/>
      <c r="N2" s="3"/>
      <c r="O2" s="3"/>
      <c r="P2" s="3"/>
    </row>
    <row r="3" spans="1:16" ht="17.25">
      <c r="A3" s="9" t="s">
        <v>15</v>
      </c>
      <c r="B3" s="3"/>
      <c r="C3" s="3"/>
      <c r="D3" s="3"/>
      <c r="E3" s="3"/>
      <c r="F3" s="3"/>
      <c r="G3" s="3"/>
      <c r="J3" s="9" t="s">
        <v>199</v>
      </c>
      <c r="K3" s="3"/>
      <c r="L3" s="3"/>
      <c r="M3" s="3"/>
      <c r="N3" s="3"/>
      <c r="O3" s="3"/>
      <c r="P3" s="3"/>
    </row>
    <row r="4" spans="1:16" ht="17.25">
      <c r="A4" s="9" t="s">
        <v>16</v>
      </c>
      <c r="B4" s="3"/>
      <c r="C4" s="3"/>
      <c r="D4" s="3"/>
      <c r="E4" s="3"/>
      <c r="F4" s="3"/>
      <c r="G4" s="3"/>
      <c r="J4" s="9"/>
      <c r="K4" s="3"/>
      <c r="L4" s="3"/>
      <c r="M4" s="3"/>
      <c r="N4" s="3"/>
      <c r="O4" s="3"/>
      <c r="P4" s="3"/>
    </row>
    <row r="5" spans="1:16" ht="17.25">
      <c r="A5" s="9" t="s">
        <v>55</v>
      </c>
      <c r="B5" s="3"/>
      <c r="C5" s="3"/>
      <c r="D5" s="3"/>
      <c r="E5" s="3"/>
      <c r="F5" s="3"/>
      <c r="G5" s="3"/>
      <c r="J5" s="3"/>
      <c r="M5" s="3"/>
      <c r="N5" s="3"/>
      <c r="O5" s="3"/>
      <c r="P5" s="3"/>
    </row>
    <row r="6" spans="1:16" ht="17.25">
      <c r="A6" s="9" t="s">
        <v>198</v>
      </c>
      <c r="B6" s="3"/>
      <c r="C6" s="3"/>
      <c r="D6" s="3"/>
      <c r="E6" s="3"/>
      <c r="F6" s="3"/>
      <c r="G6" s="3"/>
      <c r="J6" s="3"/>
      <c r="N6" s="3"/>
      <c r="O6" s="3"/>
      <c r="P6" s="3"/>
    </row>
    <row r="7" spans="1:16" ht="17.25">
      <c r="A7" s="9" t="s">
        <v>19</v>
      </c>
      <c r="B7" s="9" t="s">
        <v>20</v>
      </c>
      <c r="C7" s="9" t="s">
        <v>20</v>
      </c>
      <c r="D7" s="9" t="s">
        <v>20</v>
      </c>
      <c r="E7" s="9" t="s">
        <v>20</v>
      </c>
      <c r="F7" s="9" t="s">
        <v>20</v>
      </c>
      <c r="G7" s="9" t="s">
        <v>20</v>
      </c>
      <c r="J7" s="3"/>
      <c r="N7" s="3"/>
      <c r="O7" s="3"/>
      <c r="P7" s="3"/>
    </row>
    <row r="8" spans="1:16" ht="18" thickBot="1">
      <c r="A8" s="9" t="s">
        <v>20</v>
      </c>
      <c r="B8" s="10" t="s">
        <v>20</v>
      </c>
      <c r="C8" s="10" t="s">
        <v>20</v>
      </c>
      <c r="D8" s="9" t="s">
        <v>20</v>
      </c>
      <c r="E8" s="9" t="s">
        <v>20</v>
      </c>
      <c r="F8" s="9" t="s">
        <v>20</v>
      </c>
      <c r="G8" s="9" t="s">
        <v>20</v>
      </c>
      <c r="J8" s="3"/>
      <c r="N8" s="3"/>
      <c r="O8" s="3"/>
      <c r="P8" s="3"/>
    </row>
    <row r="9" spans="1:16" ht="19.5" thickBot="1">
      <c r="A9" s="3"/>
      <c r="B9" s="39" t="s">
        <v>21</v>
      </c>
      <c r="C9" s="40" t="s">
        <v>22</v>
      </c>
      <c r="D9" s="8"/>
      <c r="E9" s="3"/>
      <c r="F9" s="3"/>
      <c r="G9" s="3"/>
      <c r="J9" s="3"/>
      <c r="K9" s="65" t="s">
        <v>51</v>
      </c>
      <c r="L9" s="66" t="s">
        <v>52</v>
      </c>
      <c r="M9" s="8"/>
      <c r="N9" s="3"/>
      <c r="O9" s="3"/>
      <c r="P9" s="3"/>
    </row>
    <row r="10" spans="1:16" ht="17.25">
      <c r="A10" s="3"/>
      <c r="B10" s="77">
        <v>1</v>
      </c>
      <c r="C10" s="79">
        <v>63</v>
      </c>
      <c r="D10" s="8"/>
      <c r="E10" s="3"/>
      <c r="F10" s="3"/>
      <c r="G10" s="3"/>
      <c r="J10" s="3"/>
      <c r="K10" s="41">
        <v>94</v>
      </c>
      <c r="L10" s="42">
        <v>30</v>
      </c>
      <c r="M10" s="8"/>
      <c r="N10" s="3"/>
      <c r="O10" s="3"/>
      <c r="P10" s="3"/>
    </row>
    <row r="11" spans="1:16" ht="17.25">
      <c r="A11" s="3"/>
      <c r="B11" s="77">
        <v>10</v>
      </c>
      <c r="C11" s="79">
        <v>11</v>
      </c>
      <c r="D11" s="8"/>
      <c r="E11" s="3"/>
      <c r="F11" s="3"/>
      <c r="G11" s="3"/>
      <c r="J11" s="3"/>
      <c r="K11" s="41">
        <v>105</v>
      </c>
      <c r="L11" s="42">
        <v>35</v>
      </c>
      <c r="M11" s="8"/>
      <c r="N11" s="3"/>
      <c r="O11" s="3"/>
      <c r="P11" s="3"/>
    </row>
    <row r="12" spans="1:16" ht="17.25">
      <c r="A12" s="3"/>
      <c r="B12" s="77">
        <v>2</v>
      </c>
      <c r="C12" s="79">
        <v>47</v>
      </c>
      <c r="D12" s="8"/>
      <c r="E12" s="3"/>
      <c r="F12" s="3"/>
      <c r="G12" s="3"/>
      <c r="J12" s="3"/>
      <c r="K12" s="41">
        <v>104</v>
      </c>
      <c r="L12" s="42">
        <v>29</v>
      </c>
      <c r="M12" s="8"/>
      <c r="N12" s="3"/>
      <c r="O12" s="3"/>
      <c r="P12" s="3"/>
    </row>
    <row r="13" spans="1:16" ht="17.25">
      <c r="A13" s="3"/>
      <c r="B13" s="77">
        <v>5</v>
      </c>
      <c r="C13" s="79">
        <v>27</v>
      </c>
      <c r="D13" s="8"/>
      <c r="E13" s="3"/>
      <c r="F13" s="3"/>
      <c r="G13" s="3"/>
      <c r="J13" s="3"/>
      <c r="K13" s="41">
        <v>113</v>
      </c>
      <c r="L13" s="42">
        <v>52</v>
      </c>
      <c r="M13" s="8"/>
      <c r="N13" s="3"/>
      <c r="O13" s="3"/>
      <c r="P13" s="3"/>
    </row>
    <row r="14" spans="1:16" ht="17.25">
      <c r="A14" s="3"/>
      <c r="B14" s="77">
        <v>6</v>
      </c>
      <c r="C14" s="79">
        <v>36</v>
      </c>
      <c r="D14" s="8"/>
      <c r="E14" s="3"/>
      <c r="F14" s="3"/>
      <c r="G14" s="3"/>
      <c r="J14" s="3"/>
      <c r="K14" s="41">
        <v>112</v>
      </c>
      <c r="L14" s="42">
        <v>56</v>
      </c>
      <c r="M14" s="8"/>
      <c r="N14" s="3"/>
      <c r="O14" s="3"/>
      <c r="P14" s="3"/>
    </row>
    <row r="15" spans="1:16" ht="17.25">
      <c r="A15" s="3"/>
      <c r="B15" s="77">
        <v>8</v>
      </c>
      <c r="C15" s="79">
        <v>30</v>
      </c>
      <c r="D15" s="8"/>
      <c r="E15" s="3"/>
      <c r="F15" s="3"/>
      <c r="G15" s="3"/>
      <c r="J15" s="9" t="s">
        <v>20</v>
      </c>
      <c r="K15" s="41">
        <v>114</v>
      </c>
      <c r="L15" s="42">
        <v>47</v>
      </c>
      <c r="M15" s="12" t="s">
        <v>20</v>
      </c>
      <c r="N15" s="9" t="s">
        <v>20</v>
      </c>
      <c r="O15" s="9" t="s">
        <v>20</v>
      </c>
      <c r="P15" s="9" t="s">
        <v>20</v>
      </c>
    </row>
    <row r="16" spans="1:16" ht="17.25">
      <c r="A16" s="3"/>
      <c r="B16" s="77">
        <v>1</v>
      </c>
      <c r="C16" s="79">
        <v>59</v>
      </c>
      <c r="D16" s="8"/>
      <c r="E16" s="3"/>
      <c r="F16" s="3"/>
      <c r="G16" s="3"/>
      <c r="J16" s="9" t="s">
        <v>20</v>
      </c>
      <c r="K16" s="41">
        <v>118</v>
      </c>
      <c r="L16" s="42">
        <v>43</v>
      </c>
      <c r="M16" s="12" t="s">
        <v>20</v>
      </c>
      <c r="N16" s="9" t="s">
        <v>20</v>
      </c>
      <c r="O16" s="9" t="s">
        <v>20</v>
      </c>
      <c r="P16" s="9" t="s">
        <v>20</v>
      </c>
    </row>
    <row r="17" spans="1:16" ht="18" thickBot="1">
      <c r="A17" s="3"/>
      <c r="B17" s="78">
        <v>4</v>
      </c>
      <c r="C17" s="80">
        <v>35</v>
      </c>
      <c r="D17" s="8"/>
      <c r="E17" s="3"/>
      <c r="F17" s="3"/>
      <c r="G17" s="3"/>
      <c r="J17" s="3"/>
      <c r="K17" s="41">
        <v>126</v>
      </c>
      <c r="L17" s="42">
        <v>52</v>
      </c>
      <c r="M17" s="3"/>
      <c r="N17" s="3"/>
      <c r="O17" s="3"/>
      <c r="P17" s="3"/>
    </row>
    <row r="18" spans="1:12" ht="17.25">
      <c r="A18" s="3"/>
      <c r="B18" s="3"/>
      <c r="C18" s="3"/>
      <c r="D18" s="3"/>
      <c r="E18" s="3"/>
      <c r="F18" s="3"/>
      <c r="G18" s="3"/>
      <c r="K18" s="41">
        <v>135</v>
      </c>
      <c r="L18" s="42">
        <v>59</v>
      </c>
    </row>
    <row r="19" spans="1:12" ht="18" thickBot="1">
      <c r="A19" s="3"/>
      <c r="B19" s="3"/>
      <c r="C19" s="3"/>
      <c r="D19" s="3"/>
      <c r="E19" s="3"/>
      <c r="F19" s="3"/>
      <c r="G19" s="3"/>
      <c r="K19" s="43">
        <v>139</v>
      </c>
      <c r="L19" s="44">
        <v>50</v>
      </c>
    </row>
    <row r="20" spans="1:7" ht="17.25">
      <c r="A20" s="3"/>
      <c r="B20" s="3"/>
      <c r="C20" s="3"/>
      <c r="D20" s="3"/>
      <c r="E20" s="3"/>
      <c r="F20" s="3"/>
      <c r="G20" s="3"/>
    </row>
    <row r="21" spans="1:7" ht="17.25">
      <c r="A21" s="33" t="s">
        <v>23</v>
      </c>
      <c r="B21" s="3"/>
      <c r="C21" s="3"/>
      <c r="D21" s="3"/>
      <c r="E21" s="3"/>
      <c r="F21" s="3"/>
      <c r="G21" s="3"/>
    </row>
    <row r="22" spans="10:16" ht="17.25">
      <c r="J22" s="9" t="s">
        <v>53</v>
      </c>
      <c r="K22" s="3"/>
      <c r="L22" s="3"/>
      <c r="M22" s="3"/>
      <c r="N22" s="3"/>
      <c r="O22" s="3"/>
      <c r="P22" s="3"/>
    </row>
    <row r="23" spans="10:16" ht="17.25">
      <c r="J23" s="9" t="s">
        <v>54</v>
      </c>
      <c r="K23" s="3"/>
      <c r="L23" s="3"/>
      <c r="M23" s="3"/>
      <c r="N23" s="3"/>
      <c r="O23" s="3"/>
      <c r="P23" s="3"/>
    </row>
    <row r="24" spans="10:16" ht="17.25">
      <c r="J24" s="3"/>
      <c r="K24" s="3"/>
      <c r="L24" s="3"/>
      <c r="M24" s="3"/>
      <c r="N24" s="3"/>
      <c r="O24" s="3"/>
      <c r="P24" s="3"/>
    </row>
    <row r="25" spans="10:16" ht="17.25">
      <c r="J25" s="33" t="s">
        <v>23</v>
      </c>
      <c r="K25" s="3"/>
      <c r="L25" s="3"/>
      <c r="M25" s="3"/>
      <c r="N25" s="3"/>
      <c r="O25" s="3"/>
      <c r="P25" s="3"/>
    </row>
    <row r="26" spans="10:16" ht="17.25">
      <c r="J26" s="3"/>
      <c r="K26" s="3"/>
      <c r="L26" s="3"/>
      <c r="M26" s="3"/>
      <c r="N26" s="3"/>
      <c r="O26" s="3"/>
      <c r="P26" s="3"/>
    </row>
    <row r="48" spans="2:4" ht="13.5">
      <c r="B48" t="s">
        <v>231</v>
      </c>
      <c r="C48" t="s">
        <v>232</v>
      </c>
      <c r="D48" t="s">
        <v>233</v>
      </c>
    </row>
    <row r="50" ht="13.5">
      <c r="B50" t="s">
        <v>234</v>
      </c>
    </row>
    <row r="51" ht="13.5">
      <c r="B51" t="s">
        <v>235</v>
      </c>
    </row>
    <row r="53" ht="14.25" thickBot="1"/>
    <row r="54" spans="3:5" ht="18" thickBot="1">
      <c r="C54" s="39" t="s">
        <v>21</v>
      </c>
      <c r="D54" s="40" t="s">
        <v>22</v>
      </c>
      <c r="E54" s="40" t="s">
        <v>236</v>
      </c>
    </row>
    <row r="55" spans="3:4" ht="17.25">
      <c r="C55" s="41">
        <v>1</v>
      </c>
      <c r="D55" s="42">
        <v>63</v>
      </c>
    </row>
    <row r="56" spans="3:4" ht="17.25">
      <c r="C56" s="41">
        <v>10</v>
      </c>
      <c r="D56" s="42">
        <v>11</v>
      </c>
    </row>
    <row r="57" spans="3:4" ht="17.25">
      <c r="C57" s="41">
        <v>2</v>
      </c>
      <c r="D57" s="42">
        <v>47</v>
      </c>
    </row>
    <row r="58" spans="3:4" ht="17.25">
      <c r="C58" s="41">
        <v>5</v>
      </c>
      <c r="D58" s="42">
        <v>27</v>
      </c>
    </row>
    <row r="59" spans="3:4" ht="17.25">
      <c r="C59" s="41">
        <v>6</v>
      </c>
      <c r="D59" s="42">
        <v>36</v>
      </c>
    </row>
    <row r="60" spans="3:4" ht="17.25">
      <c r="C60" s="41">
        <v>8</v>
      </c>
      <c r="D60" s="42">
        <v>30</v>
      </c>
    </row>
    <row r="61" spans="3:4" ht="17.25">
      <c r="C61" s="41">
        <v>1</v>
      </c>
      <c r="D61" s="42">
        <v>59</v>
      </c>
    </row>
    <row r="62" spans="3:4" ht="18" thickBot="1">
      <c r="C62" s="43">
        <v>4</v>
      </c>
      <c r="D62" s="44">
        <v>35</v>
      </c>
    </row>
    <row r="63" spans="1:2" ht="13.5">
      <c r="A63" s="87" t="s">
        <v>237</v>
      </c>
      <c r="B63" s="87"/>
    </row>
  </sheetData>
  <sheetProtection/>
  <mergeCells count="1">
    <mergeCell ref="A63:B63"/>
  </mergeCells>
  <printOptions/>
  <pageMargins left="0.7874015748031497" right="0.7874015748031497" top="0.984251968503937" bottom="0.984251968503937" header="0.5118110236220472" footer="0.5118110236220472"/>
  <pageSetup horizontalDpi="204" verticalDpi="204" orientation="portrait" paperSize="9" scale="89" r:id="rId2"/>
  <headerFooter alignWithMargins="0">
    <oddHeader>&amp;LNo:
Name:&amp;C&amp;A
&amp;P/(&amp;N)&amp;R&amp;D  &amp;T</oddHeader>
    <oddFooter>&amp;C- &amp;P -&amp;R&amp;F:&amp;A</oddFooter>
  </headerFooter>
  <colBreaks count="2" manualBreakCount="2">
    <brk id="8" max="65535" man="1"/>
    <brk id="18" max="65535" man="1"/>
  </colBreaks>
  <drawing r:id="rId1"/>
</worksheet>
</file>

<file path=xl/worksheets/sheet3.xml><?xml version="1.0" encoding="utf-8"?>
<worksheet xmlns="http://schemas.openxmlformats.org/spreadsheetml/2006/main" xmlns:r="http://schemas.openxmlformats.org/officeDocument/2006/relationships">
  <sheetPr>
    <tabColor rgb="FF7030A0"/>
    <pageSetUpPr fitToPage="1"/>
  </sheetPr>
  <dimension ref="A1:P246"/>
  <sheetViews>
    <sheetView showGridLines="0" zoomScale="75" zoomScaleNormal="75" zoomScalePageLayoutView="0" workbookViewId="0" topLeftCell="A1">
      <selection activeCell="A1" sqref="A1"/>
    </sheetView>
  </sheetViews>
  <sheetFormatPr defaultColWidth="8.8984375" defaultRowHeight="14.25"/>
  <cols>
    <col min="1" max="1" width="12.8984375" style="82" customWidth="1"/>
    <col min="2" max="3" width="8.8984375" style="82" customWidth="1"/>
    <col min="4" max="4" width="12.3984375" style="82" customWidth="1"/>
    <col min="5" max="16384" width="8.8984375" style="82" customWidth="1"/>
  </cols>
  <sheetData>
    <row r="1" spans="1:4" ht="18.75">
      <c r="A1" s="81" t="s">
        <v>59</v>
      </c>
      <c r="D1" s="83">
        <f ca="1">TODAY()</f>
        <v>40468</v>
      </c>
    </row>
    <row r="2" ht="13.5"/>
    <row r="3" ht="13.5"/>
    <row r="4" ht="13.5"/>
    <row r="5" ht="13.5"/>
    <row r="6" ht="13.5"/>
    <row r="7" ht="13.5"/>
    <row r="8" ht="57.75" customHeight="1"/>
    <row r="9" ht="13.5">
      <c r="A9" s="82" t="s">
        <v>98</v>
      </c>
    </row>
    <row r="10" ht="13.5">
      <c r="A10" s="82" t="s">
        <v>96</v>
      </c>
    </row>
    <row r="11" ht="13.5">
      <c r="A11" s="82" t="s">
        <v>97</v>
      </c>
    </row>
    <row r="12" ht="13.5">
      <c r="A12" s="82" t="s">
        <v>96</v>
      </c>
    </row>
    <row r="14" ht="13.5">
      <c r="A14" s="82" t="s">
        <v>60</v>
      </c>
    </row>
    <row r="16" ht="13.5">
      <c r="A16" s="82" t="s">
        <v>61</v>
      </c>
    </row>
    <row r="18" ht="13.5">
      <c r="A18" s="82" t="s">
        <v>62</v>
      </c>
    </row>
    <row r="20" ht="13.5">
      <c r="A20" s="82" t="s">
        <v>63</v>
      </c>
    </row>
    <row r="22" ht="13.5">
      <c r="A22" s="82" t="s">
        <v>64</v>
      </c>
    </row>
    <row r="24" ht="13.5">
      <c r="A24" s="82" t="s">
        <v>65</v>
      </c>
    </row>
    <row r="26" spans="1:16" ht="35.25" customHeight="1">
      <c r="A26" s="90" t="s">
        <v>66</v>
      </c>
      <c r="B26" s="90"/>
      <c r="C26" s="90"/>
      <c r="D26" s="90"/>
      <c r="E26" s="90"/>
      <c r="F26" s="90"/>
      <c r="G26" s="90"/>
      <c r="H26" s="90"/>
      <c r="I26" s="90"/>
      <c r="J26" s="90"/>
      <c r="K26" s="90"/>
      <c r="L26" s="90"/>
      <c r="M26" s="90"/>
      <c r="N26" s="90"/>
      <c r="O26" s="90"/>
      <c r="P26" s="90"/>
    </row>
    <row r="28" ht="13.5">
      <c r="A28" s="82" t="s">
        <v>67</v>
      </c>
    </row>
    <row r="30" ht="13.5">
      <c r="A30" s="82" t="s">
        <v>68</v>
      </c>
    </row>
    <row r="32" ht="13.5">
      <c r="A32" s="82" t="s">
        <v>69</v>
      </c>
    </row>
    <row r="34" ht="13.5">
      <c r="A34" s="82" t="s">
        <v>70</v>
      </c>
    </row>
    <row r="36" ht="13.5">
      <c r="A36" s="82" t="s">
        <v>71</v>
      </c>
    </row>
    <row r="38" ht="13.5">
      <c r="A38" s="82" t="s">
        <v>72</v>
      </c>
    </row>
    <row r="40" ht="13.5">
      <c r="A40" s="82" t="s">
        <v>73</v>
      </c>
    </row>
    <row r="42" spans="1:9" ht="13.5">
      <c r="A42" s="88" t="s">
        <v>239</v>
      </c>
      <c r="B42" s="88"/>
      <c r="C42" s="88"/>
      <c r="D42" s="88"/>
      <c r="E42" s="88"/>
      <c r="F42" s="88"/>
      <c r="G42" s="88"/>
      <c r="H42" s="88"/>
      <c r="I42" s="88"/>
    </row>
    <row r="43" spans="1:9" ht="13.5">
      <c r="A43" s="88"/>
      <c r="B43" s="88"/>
      <c r="C43" s="88"/>
      <c r="D43" s="88"/>
      <c r="E43" s="88"/>
      <c r="F43" s="88"/>
      <c r="G43" s="88"/>
      <c r="H43" s="88"/>
      <c r="I43" s="88"/>
    </row>
    <row r="44" ht="13.5">
      <c r="A44" s="82" t="s">
        <v>74</v>
      </c>
    </row>
    <row r="46" ht="13.5">
      <c r="A46" s="82" t="s">
        <v>75</v>
      </c>
    </row>
    <row r="48" ht="13.5">
      <c r="A48" s="82" t="s">
        <v>76</v>
      </c>
    </row>
    <row r="50" ht="13.5">
      <c r="A50" s="82" t="s">
        <v>77</v>
      </c>
    </row>
    <row r="52" ht="13.5">
      <c r="A52" s="82" t="s">
        <v>78</v>
      </c>
    </row>
    <row r="54" ht="13.5">
      <c r="A54" s="82" t="s">
        <v>79</v>
      </c>
    </row>
    <row r="56" ht="13.5">
      <c r="A56" s="82" t="s">
        <v>80</v>
      </c>
    </row>
    <row r="58" ht="13.5">
      <c r="A58" s="82" t="s">
        <v>81</v>
      </c>
    </row>
    <row r="60" ht="13.5">
      <c r="A60" s="82" t="s">
        <v>82</v>
      </c>
    </row>
    <row r="62" ht="13.5">
      <c r="A62" s="82" t="s">
        <v>83</v>
      </c>
    </row>
    <row r="64" ht="13.5">
      <c r="A64" s="82" t="s">
        <v>84</v>
      </c>
    </row>
    <row r="66" ht="13.5">
      <c r="A66" s="82" t="s">
        <v>85</v>
      </c>
    </row>
    <row r="68" ht="13.5">
      <c r="A68" s="82" t="s">
        <v>86</v>
      </c>
    </row>
    <row r="70" spans="1:2" ht="13.5">
      <c r="A70" s="82">
        <v>1</v>
      </c>
      <c r="B70" s="82" t="s">
        <v>87</v>
      </c>
    </row>
    <row r="71" ht="13.5">
      <c r="A71" s="82" t="s">
        <v>88</v>
      </c>
    </row>
    <row r="72" spans="1:2" ht="13.5">
      <c r="A72" s="82">
        <v>2</v>
      </c>
      <c r="B72" s="82" t="s">
        <v>89</v>
      </c>
    </row>
    <row r="73" spans="1:2" ht="13.5">
      <c r="A73" s="82">
        <v>3</v>
      </c>
      <c r="B73" s="82" t="s">
        <v>90</v>
      </c>
    </row>
    <row r="75" ht="13.5">
      <c r="A75" s="82" t="s">
        <v>91</v>
      </c>
    </row>
    <row r="77" ht="13.5">
      <c r="A77" s="82" t="s">
        <v>92</v>
      </c>
    </row>
    <row r="79" ht="13.5">
      <c r="A79" s="82" t="s">
        <v>93</v>
      </c>
    </row>
    <row r="81" spans="1:13" ht="30.75" customHeight="1">
      <c r="A81" s="90" t="s">
        <v>94</v>
      </c>
      <c r="B81" s="90"/>
      <c r="C81" s="90"/>
      <c r="D81" s="90"/>
      <c r="E81" s="90"/>
      <c r="F81" s="90"/>
      <c r="G81" s="90"/>
      <c r="H81" s="90"/>
      <c r="I81" s="90"/>
      <c r="J81" s="90"/>
      <c r="K81" s="90"/>
      <c r="L81" s="90"/>
      <c r="M81" s="90"/>
    </row>
    <row r="82" spans="1:12" ht="34.5" customHeight="1">
      <c r="A82" s="88" t="s">
        <v>95</v>
      </c>
      <c r="B82" s="88"/>
      <c r="C82" s="88"/>
      <c r="D82" s="88"/>
      <c r="E82" s="88"/>
      <c r="F82" s="88"/>
      <c r="G82" s="88"/>
      <c r="H82" s="88"/>
      <c r="I82" s="88"/>
      <c r="J82" s="88"/>
      <c r="K82" s="88"/>
      <c r="L82" s="88"/>
    </row>
    <row r="86" ht="18.75">
      <c r="A86" s="81" t="s">
        <v>99</v>
      </c>
    </row>
    <row r="88" ht="13.5">
      <c r="A88" s="82" t="s">
        <v>100</v>
      </c>
    </row>
    <row r="92" spans="1:14" ht="37.5" customHeight="1">
      <c r="A92" s="88" t="s">
        <v>101</v>
      </c>
      <c r="B92" s="88"/>
      <c r="C92" s="88"/>
      <c r="D92" s="88"/>
      <c r="E92" s="88"/>
      <c r="F92" s="88"/>
      <c r="G92" s="88"/>
      <c r="H92" s="88"/>
      <c r="I92" s="88"/>
      <c r="J92" s="88"/>
      <c r="K92" s="88"/>
      <c r="L92" s="88"/>
      <c r="M92" s="88"/>
      <c r="N92" s="88"/>
    </row>
    <row r="93" ht="13.5">
      <c r="A93" s="82" t="s">
        <v>102</v>
      </c>
    </row>
    <row r="94" ht="13.5">
      <c r="A94" s="82" t="s">
        <v>103</v>
      </c>
    </row>
    <row r="95" spans="1:14" ht="41.25" customHeight="1">
      <c r="A95" s="88" t="s">
        <v>238</v>
      </c>
      <c r="B95" s="88"/>
      <c r="C95" s="88"/>
      <c r="D95" s="88"/>
      <c r="E95" s="88"/>
      <c r="F95" s="88"/>
      <c r="G95" s="88"/>
      <c r="H95" s="88"/>
      <c r="I95" s="88"/>
      <c r="J95" s="88"/>
      <c r="K95" s="88"/>
      <c r="L95" s="88"/>
      <c r="M95" s="88"/>
      <c r="N95" s="88"/>
    </row>
    <row r="97" ht="13.5">
      <c r="A97" s="82" t="s">
        <v>104</v>
      </c>
    </row>
    <row r="99" ht="13.5">
      <c r="A99" s="82" t="s">
        <v>105</v>
      </c>
    </row>
    <row r="103" ht="13.5">
      <c r="A103" s="82" t="s">
        <v>106</v>
      </c>
    </row>
    <row r="105" ht="13.5">
      <c r="A105" s="82" t="s">
        <v>107</v>
      </c>
    </row>
    <row r="106" ht="13.5">
      <c r="A106" s="82" t="s">
        <v>108</v>
      </c>
    </row>
    <row r="110" ht="13.5">
      <c r="A110" s="82" t="s">
        <v>109</v>
      </c>
    </row>
    <row r="112" ht="13.5">
      <c r="A112" s="82" t="s">
        <v>110</v>
      </c>
    </row>
    <row r="113" ht="13.5">
      <c r="A113" s="82" t="s">
        <v>111</v>
      </c>
    </row>
    <row r="114" ht="13.5">
      <c r="A114" s="82" t="s">
        <v>112</v>
      </c>
    </row>
    <row r="115" ht="13.5">
      <c r="A115" s="82" t="s">
        <v>113</v>
      </c>
    </row>
    <row r="119" ht="13.5">
      <c r="A119" s="82" t="s">
        <v>114</v>
      </c>
    </row>
    <row r="121" ht="13.5">
      <c r="A121" s="82" t="s">
        <v>115</v>
      </c>
    </row>
    <row r="122" ht="13.5">
      <c r="A122" s="82" t="s">
        <v>116</v>
      </c>
    </row>
    <row r="126" ht="13.5">
      <c r="A126" s="82" t="s">
        <v>117</v>
      </c>
    </row>
    <row r="128" ht="13.5">
      <c r="A128" s="82" t="s">
        <v>118</v>
      </c>
    </row>
    <row r="129" ht="13.5">
      <c r="A129" s="82" t="s">
        <v>119</v>
      </c>
    </row>
    <row r="133" ht="13.5">
      <c r="A133" s="82" t="s">
        <v>120</v>
      </c>
    </row>
    <row r="135" spans="1:2" ht="13.5">
      <c r="A135" s="82" t="s">
        <v>121</v>
      </c>
      <c r="B135" s="82" t="s">
        <v>122</v>
      </c>
    </row>
    <row r="137" spans="1:2" ht="13.5">
      <c r="A137" s="82" t="s">
        <v>123</v>
      </c>
      <c r="B137" s="82" t="s">
        <v>124</v>
      </c>
    </row>
    <row r="138" spans="1:2" ht="13.5">
      <c r="A138" s="82" t="s">
        <v>125</v>
      </c>
      <c r="B138" s="82" t="s">
        <v>126</v>
      </c>
    </row>
    <row r="139" spans="1:13" ht="32.25" customHeight="1">
      <c r="A139" s="82" t="s">
        <v>127</v>
      </c>
      <c r="B139" s="88" t="s">
        <v>128</v>
      </c>
      <c r="C139" s="88"/>
      <c r="D139" s="88"/>
      <c r="E139" s="88"/>
      <c r="F139" s="88"/>
      <c r="G139" s="88"/>
      <c r="H139" s="88"/>
      <c r="I139" s="88"/>
      <c r="J139" s="88"/>
      <c r="K139" s="88"/>
      <c r="L139" s="88"/>
      <c r="M139" s="88"/>
    </row>
    <row r="140" spans="1:2" ht="13.5">
      <c r="A140" s="82" t="s">
        <v>129</v>
      </c>
      <c r="B140" s="82" t="s">
        <v>130</v>
      </c>
    </row>
    <row r="141" spans="1:2" ht="13.5">
      <c r="A141" s="82" t="s">
        <v>131</v>
      </c>
      <c r="B141" s="82" t="s">
        <v>132</v>
      </c>
    </row>
    <row r="142" spans="1:13" ht="34.5" customHeight="1">
      <c r="A142" s="82" t="s">
        <v>133</v>
      </c>
      <c r="B142" s="88" t="s">
        <v>134</v>
      </c>
      <c r="C142" s="88"/>
      <c r="D142" s="88"/>
      <c r="E142" s="88"/>
      <c r="F142" s="88"/>
      <c r="G142" s="88"/>
      <c r="H142" s="88"/>
      <c r="I142" s="88"/>
      <c r="J142" s="88"/>
      <c r="K142" s="88"/>
      <c r="L142" s="88"/>
      <c r="M142" s="88"/>
    </row>
    <row r="143" spans="1:2" ht="13.5">
      <c r="A143" s="82" t="s">
        <v>135</v>
      </c>
      <c r="B143" s="82" t="s">
        <v>136</v>
      </c>
    </row>
    <row r="144" spans="1:2" ht="13.5">
      <c r="A144" s="82" t="s">
        <v>137</v>
      </c>
      <c r="B144" s="82" t="s">
        <v>138</v>
      </c>
    </row>
    <row r="147" ht="13.5">
      <c r="A147" s="82" t="s">
        <v>139</v>
      </c>
    </row>
    <row r="151" ht="13.5">
      <c r="A151" s="82" t="s">
        <v>140</v>
      </c>
    </row>
    <row r="153" ht="13.5">
      <c r="A153" s="82" t="s">
        <v>141</v>
      </c>
    </row>
    <row r="155" ht="13.5">
      <c r="A155" s="82" t="s">
        <v>142</v>
      </c>
    </row>
    <row r="156" ht="13.5">
      <c r="A156" s="82" t="s">
        <v>143</v>
      </c>
    </row>
    <row r="158" ht="13.5">
      <c r="A158" s="82" t="s">
        <v>144</v>
      </c>
    </row>
    <row r="159" ht="13.5">
      <c r="A159" s="82" t="s">
        <v>145</v>
      </c>
    </row>
    <row r="161" spans="1:10" ht="35.25" customHeight="1">
      <c r="A161" s="88" t="s">
        <v>146</v>
      </c>
      <c r="B161" s="88"/>
      <c r="C161" s="88"/>
      <c r="D161" s="88"/>
      <c r="E161" s="88"/>
      <c r="F161" s="88"/>
      <c r="G161" s="88"/>
      <c r="H161" s="88"/>
      <c r="I161" s="88"/>
      <c r="J161" s="88"/>
    </row>
    <row r="163" ht="13.5">
      <c r="A163" s="82" t="s">
        <v>147</v>
      </c>
    </row>
    <row r="165" ht="13.5">
      <c r="A165" s="82" t="s">
        <v>142</v>
      </c>
    </row>
    <row r="166" ht="13.5">
      <c r="A166" s="82" t="s">
        <v>148</v>
      </c>
    </row>
    <row r="168" ht="13.5">
      <c r="A168" s="82" t="s">
        <v>144</v>
      </c>
    </row>
    <row r="169" ht="13.5">
      <c r="A169" s="82" t="s">
        <v>149</v>
      </c>
    </row>
    <row r="171" spans="1:12" ht="41.25" customHeight="1">
      <c r="A171" s="88" t="s">
        <v>150</v>
      </c>
      <c r="B171" s="88"/>
      <c r="C171" s="88"/>
      <c r="D171" s="88"/>
      <c r="E171" s="88"/>
      <c r="F171" s="88"/>
      <c r="G171" s="88"/>
      <c r="H171" s="88"/>
      <c r="I171" s="88"/>
      <c r="J171" s="88"/>
      <c r="K171" s="88"/>
      <c r="L171" s="88"/>
    </row>
    <row r="174" spans="1:12" ht="29.25" customHeight="1">
      <c r="A174" s="88" t="s">
        <v>151</v>
      </c>
      <c r="B174" s="88"/>
      <c r="C174" s="88"/>
      <c r="D174" s="88"/>
      <c r="E174" s="88"/>
      <c r="F174" s="88"/>
      <c r="G174" s="88"/>
      <c r="H174" s="88"/>
      <c r="I174" s="88"/>
      <c r="J174" s="88"/>
      <c r="K174" s="88"/>
      <c r="L174" s="88"/>
    </row>
    <row r="175" spans="1:12" ht="32.25" customHeight="1">
      <c r="A175" s="88" t="s">
        <v>152</v>
      </c>
      <c r="B175" s="88"/>
      <c r="C175" s="88"/>
      <c r="D175" s="88"/>
      <c r="E175" s="88"/>
      <c r="F175" s="88"/>
      <c r="G175" s="88"/>
      <c r="H175" s="88"/>
      <c r="I175" s="88"/>
      <c r="J175" s="88"/>
      <c r="K175" s="88"/>
      <c r="L175" s="88"/>
    </row>
    <row r="177" spans="1:12" ht="37.5" customHeight="1">
      <c r="A177" s="88" t="s">
        <v>153</v>
      </c>
      <c r="B177" s="88"/>
      <c r="C177" s="88"/>
      <c r="D177" s="88"/>
      <c r="E177" s="88"/>
      <c r="F177" s="88"/>
      <c r="G177" s="88"/>
      <c r="H177" s="88"/>
      <c r="I177" s="88"/>
      <c r="J177" s="88"/>
      <c r="K177" s="88"/>
      <c r="L177" s="88"/>
    </row>
    <row r="179" ht="13.5">
      <c r="A179" s="82" t="s">
        <v>154</v>
      </c>
    </row>
    <row r="180" ht="13.5">
      <c r="A180" s="82" t="s">
        <v>155</v>
      </c>
    </row>
    <row r="181" ht="13.5">
      <c r="A181" s="82" t="s">
        <v>156</v>
      </c>
    </row>
    <row r="183" ht="13.5">
      <c r="A183" s="82" t="s">
        <v>157</v>
      </c>
    </row>
    <row r="185" ht="13.5">
      <c r="A185" s="82" t="s">
        <v>158</v>
      </c>
    </row>
    <row r="187" ht="13.5">
      <c r="A187" s="82" t="s">
        <v>159</v>
      </c>
    </row>
    <row r="189" spans="1:11" ht="13.5">
      <c r="A189" s="89" t="s">
        <v>160</v>
      </c>
      <c r="B189" s="89"/>
      <c r="C189" s="89"/>
      <c r="D189" s="89"/>
      <c r="E189" s="89"/>
      <c r="F189" s="89"/>
      <c r="G189" s="89"/>
      <c r="H189" s="89"/>
      <c r="I189" s="89"/>
      <c r="J189" s="89"/>
      <c r="K189" s="89"/>
    </row>
    <row r="190" spans="1:11" ht="34.5" customHeight="1">
      <c r="A190" s="89"/>
      <c r="B190" s="89"/>
      <c r="C190" s="89"/>
      <c r="D190" s="89"/>
      <c r="E190" s="89"/>
      <c r="F190" s="89"/>
      <c r="G190" s="89"/>
      <c r="H190" s="89"/>
      <c r="I190" s="89"/>
      <c r="J190" s="89"/>
      <c r="K190" s="89"/>
    </row>
    <row r="191" ht="13.5">
      <c r="A191" s="82" t="s">
        <v>161</v>
      </c>
    </row>
    <row r="193" ht="13.5">
      <c r="A193" s="82" t="s">
        <v>162</v>
      </c>
    </row>
    <row r="195" ht="13.5">
      <c r="A195" s="82" t="s">
        <v>163</v>
      </c>
    </row>
    <row r="197" spans="1:11" ht="37.5" customHeight="1">
      <c r="A197" s="88" t="s">
        <v>164</v>
      </c>
      <c r="B197" s="88"/>
      <c r="C197" s="88"/>
      <c r="D197" s="88"/>
      <c r="E197" s="88"/>
      <c r="F197" s="88"/>
      <c r="G197" s="88"/>
      <c r="H197" s="88"/>
      <c r="I197" s="88"/>
      <c r="J197" s="88"/>
      <c r="K197" s="88"/>
    </row>
    <row r="199" spans="1:2" ht="13.5">
      <c r="A199" s="82" t="s">
        <v>165</v>
      </c>
      <c r="B199" s="82" t="s">
        <v>166</v>
      </c>
    </row>
    <row r="201" spans="1:2" ht="13.5">
      <c r="A201" s="82" t="s">
        <v>52</v>
      </c>
      <c r="B201" s="82" t="s">
        <v>167</v>
      </c>
    </row>
    <row r="202" spans="1:2" ht="13.5">
      <c r="A202" s="82" t="s">
        <v>2</v>
      </c>
      <c r="B202" s="82" t="s">
        <v>168</v>
      </c>
    </row>
    <row r="203" spans="1:2" ht="13.5">
      <c r="A203" s="82" t="s">
        <v>3</v>
      </c>
      <c r="B203" s="82" t="s">
        <v>169</v>
      </c>
    </row>
    <row r="204" spans="1:2" ht="13.5">
      <c r="A204" s="82" t="s">
        <v>170</v>
      </c>
      <c r="B204" s="82" t="s">
        <v>171</v>
      </c>
    </row>
    <row r="205" spans="1:2" ht="13.5">
      <c r="A205" s="82" t="s">
        <v>172</v>
      </c>
      <c r="B205" s="82" t="s">
        <v>173</v>
      </c>
    </row>
    <row r="208" ht="13.5">
      <c r="A208" s="82" t="s">
        <v>174</v>
      </c>
    </row>
    <row r="209" ht="13.5">
      <c r="A209" s="82" t="s">
        <v>175</v>
      </c>
    </row>
    <row r="213" ht="13.5">
      <c r="A213" s="82" t="s">
        <v>176</v>
      </c>
    </row>
    <row r="214" ht="13.5">
      <c r="A214" s="82" t="s">
        <v>177</v>
      </c>
    </row>
    <row r="218" ht="13.5">
      <c r="A218" s="82" t="s">
        <v>178</v>
      </c>
    </row>
    <row r="219" ht="13.5">
      <c r="A219" s="82" t="s">
        <v>179</v>
      </c>
    </row>
    <row r="220" ht="13.5">
      <c r="A220" s="82" t="s">
        <v>180</v>
      </c>
    </row>
    <row r="221" ht="13.5">
      <c r="A221" s="82" t="s">
        <v>181</v>
      </c>
    </row>
    <row r="222" ht="13.5">
      <c r="A222" s="82" t="s">
        <v>182</v>
      </c>
    </row>
    <row r="224" ht="13.5">
      <c r="A224" s="82" t="s">
        <v>183</v>
      </c>
    </row>
    <row r="226" spans="1:12" ht="36.75" customHeight="1">
      <c r="A226" s="88" t="s">
        <v>184</v>
      </c>
      <c r="B226" s="88"/>
      <c r="C226" s="88"/>
      <c r="D226" s="88"/>
      <c r="E226" s="88"/>
      <c r="F226" s="88"/>
      <c r="G226" s="88"/>
      <c r="H226" s="88"/>
      <c r="I226" s="88"/>
      <c r="J226" s="88"/>
      <c r="K226" s="88"/>
      <c r="L226" s="88"/>
    </row>
    <row r="227" spans="1:12" ht="36.75" customHeight="1">
      <c r="A227" s="88" t="s">
        <v>185</v>
      </c>
      <c r="B227" s="88"/>
      <c r="C227" s="88"/>
      <c r="D227" s="88"/>
      <c r="E227" s="88"/>
      <c r="F227" s="88"/>
      <c r="G227" s="88"/>
      <c r="H227" s="88"/>
      <c r="I227" s="88"/>
      <c r="J227" s="88"/>
      <c r="K227" s="88"/>
      <c r="L227" s="88"/>
    </row>
    <row r="229" spans="1:12" ht="60.75" customHeight="1">
      <c r="A229" s="88" t="s">
        <v>186</v>
      </c>
      <c r="B229" s="88"/>
      <c r="C229" s="88"/>
      <c r="D229" s="88"/>
      <c r="E229" s="88"/>
      <c r="F229" s="88"/>
      <c r="G229" s="88"/>
      <c r="H229" s="88"/>
      <c r="I229" s="88"/>
      <c r="J229" s="88"/>
      <c r="K229" s="88"/>
      <c r="L229" s="88"/>
    </row>
    <row r="230" spans="1:12" ht="13.5">
      <c r="A230" s="88" t="s">
        <v>187</v>
      </c>
      <c r="B230" s="88"/>
      <c r="C230" s="88"/>
      <c r="D230" s="88"/>
      <c r="E230" s="88"/>
      <c r="F230" s="88"/>
      <c r="G230" s="88"/>
      <c r="H230" s="88"/>
      <c r="I230" s="88"/>
      <c r="J230" s="88"/>
      <c r="K230" s="88"/>
      <c r="L230" s="88"/>
    </row>
    <row r="231" spans="1:12" ht="13.5">
      <c r="A231" s="88"/>
      <c r="B231" s="88"/>
      <c r="C231" s="88"/>
      <c r="D231" s="88"/>
      <c r="E231" s="88"/>
      <c r="F231" s="88"/>
      <c r="G231" s="88"/>
      <c r="H231" s="88"/>
      <c r="I231" s="88"/>
      <c r="J231" s="88"/>
      <c r="K231" s="88"/>
      <c r="L231" s="88"/>
    </row>
    <row r="232" ht="13.5">
      <c r="A232" s="82" t="s">
        <v>188</v>
      </c>
    </row>
    <row r="234" spans="1:12" ht="45.75" customHeight="1">
      <c r="A234" s="88" t="s">
        <v>189</v>
      </c>
      <c r="B234" s="88"/>
      <c r="C234" s="88"/>
      <c r="D234" s="88"/>
      <c r="E234" s="88"/>
      <c r="F234" s="88"/>
      <c r="G234" s="88"/>
      <c r="H234" s="88"/>
      <c r="I234" s="88"/>
      <c r="J234" s="88"/>
      <c r="K234" s="88"/>
      <c r="L234" s="88"/>
    </row>
    <row r="235" ht="13.5">
      <c r="A235" s="82" t="s">
        <v>190</v>
      </c>
    </row>
    <row r="236" spans="1:12" ht="36.75" customHeight="1">
      <c r="A236" s="88" t="s">
        <v>191</v>
      </c>
      <c r="B236" s="88"/>
      <c r="C236" s="88"/>
      <c r="D236" s="88"/>
      <c r="E236" s="88"/>
      <c r="F236" s="88"/>
      <c r="G236" s="88"/>
      <c r="H236" s="88"/>
      <c r="I236" s="88"/>
      <c r="J236" s="88"/>
      <c r="K236" s="88"/>
      <c r="L236" s="88"/>
    </row>
    <row r="238" spans="1:2" ht="13.5">
      <c r="A238" s="82" t="s">
        <v>165</v>
      </c>
      <c r="B238" s="82" t="s">
        <v>192</v>
      </c>
    </row>
    <row r="240" spans="1:2" ht="13.5">
      <c r="A240" s="82" t="s">
        <v>193</v>
      </c>
      <c r="B240" s="82">
        <v>5.1</v>
      </c>
    </row>
    <row r="241" spans="1:2" ht="13.5">
      <c r="A241" s="82" t="s">
        <v>169</v>
      </c>
      <c r="B241" s="82">
        <v>31.3</v>
      </c>
    </row>
    <row r="242" spans="1:2" ht="13.5">
      <c r="A242" s="82" t="s">
        <v>171</v>
      </c>
      <c r="B242" s="82">
        <v>4.8</v>
      </c>
    </row>
    <row r="243" spans="1:2" ht="13.5">
      <c r="A243" s="82" t="s">
        <v>194</v>
      </c>
      <c r="B243" s="82">
        <v>-17.7</v>
      </c>
    </row>
    <row r="246" ht="13.5">
      <c r="A246" s="82" t="s">
        <v>195</v>
      </c>
    </row>
  </sheetData>
  <sheetProtection/>
  <mergeCells count="21">
    <mergeCell ref="A26:P26"/>
    <mergeCell ref="A81:M81"/>
    <mergeCell ref="A92:N92"/>
    <mergeCell ref="A95:N95"/>
    <mergeCell ref="B139:M139"/>
    <mergeCell ref="A174:L174"/>
    <mergeCell ref="A42:I43"/>
    <mergeCell ref="A82:L82"/>
    <mergeCell ref="B142:M142"/>
    <mergeCell ref="A175:L175"/>
    <mergeCell ref="A177:L177"/>
    <mergeCell ref="A171:L171"/>
    <mergeCell ref="A161:J161"/>
    <mergeCell ref="A226:L226"/>
    <mergeCell ref="A227:L227"/>
    <mergeCell ref="A229:L229"/>
    <mergeCell ref="A230:L231"/>
    <mergeCell ref="A234:L234"/>
    <mergeCell ref="A236:L236"/>
    <mergeCell ref="A189:K190"/>
    <mergeCell ref="A197:K197"/>
  </mergeCells>
  <printOptions/>
  <pageMargins left="0.2755905511811024" right="0.2755905511811024" top="0.5905511811023623" bottom="0.7480314960629921" header="0.2362204724409449" footer="0.2755905511811024"/>
  <pageSetup fitToHeight="16" fitToWidth="1" orientation="landscape" paperSize="9" scale="74" r:id="rId2"/>
  <headerFooter alignWithMargins="0">
    <oddHeader>&amp;L&amp;F&amp;A&amp;CNo:
Name:&amp;R&amp;P/&amp;N</oddHeader>
    <oddFooter>&amp;C-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飯田 博</dc:creator>
  <cp:keywords/>
  <dc:description/>
  <cp:lastModifiedBy>飯田</cp:lastModifiedBy>
  <cp:lastPrinted>2010-10-17T03:17:41Z</cp:lastPrinted>
  <dcterms:created xsi:type="dcterms:W3CDTF">1999-08-15T01:40:54Z</dcterms:created>
  <dcterms:modified xsi:type="dcterms:W3CDTF">2010-10-17T03:17:44Z</dcterms:modified>
  <cp:category/>
  <cp:version/>
  <cp:contentType/>
  <cp:contentStatus/>
</cp:coreProperties>
</file>