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1995" windowWidth="10365" windowHeight="6975" activeTab="0"/>
  </bookViews>
  <sheets>
    <sheet name="傾向直線" sheetId="1" r:id="rId1"/>
    <sheet name="演習" sheetId="2" r:id="rId2"/>
  </sheets>
  <definedNames>
    <definedName name="_xlnm.Print_Area" localSheetId="0">'傾向直線'!$A$1:$I$36</definedName>
  </definedNames>
  <calcPr fullCalcOnLoad="1"/>
</workbook>
</file>

<file path=xl/comments1.xml><?xml version="1.0" encoding="utf-8"?>
<comments xmlns="http://schemas.openxmlformats.org/spreadsheetml/2006/main">
  <authors>
    <author>飯田 博</author>
  </authors>
  <commentList>
    <comment ref="C55" authorId="0">
      <text>
        <r>
          <rPr>
            <b/>
            <sz val="9"/>
            <rFont val="ＭＳ Ｐゴシック"/>
            <family val="3"/>
          </rPr>
          <t>飯田 博:</t>
        </r>
        <r>
          <rPr>
            <sz val="9"/>
            <rFont val="ＭＳ Ｐゴシック"/>
            <family val="3"/>
          </rPr>
          <t xml:space="preserve">
ツール→分析ツール→回帰→チェック→OK</t>
        </r>
      </text>
    </comment>
  </commentList>
</comments>
</file>

<file path=xl/sharedStrings.xml><?xml version="1.0" encoding="utf-8"?>
<sst xmlns="http://schemas.openxmlformats.org/spreadsheetml/2006/main" count="232" uniqueCount="114">
  <si>
    <t xml:space="preserve"> 傾向直線</t>
  </si>
  <si>
    <t>　　T を経過する時刻、Y を時刻 T に伴って変わる変量とすると</t>
  </si>
  <si>
    <r>
      <t>　き、Ｙを時系列という。商品の売上高、株価、円相場等は</t>
    </r>
    <r>
      <rPr>
        <sz val="12"/>
        <color indexed="12"/>
        <rFont val="ＭＳ ゴシック"/>
        <family val="3"/>
      </rPr>
      <t>時系列</t>
    </r>
  </si>
  <si>
    <r>
      <t>　</t>
    </r>
    <r>
      <rPr>
        <sz val="12"/>
        <rFont val="ＭＳ ゴシック"/>
        <family val="3"/>
      </rPr>
      <t>で見ることができる。</t>
    </r>
  </si>
  <si>
    <t>　　多くの時系列は傾向変動、季節変動、循環的変動、不規則変動</t>
  </si>
  <si>
    <r>
      <t>　から成り立っている。傾向変動を求めるのに</t>
    </r>
    <r>
      <rPr>
        <sz val="12"/>
        <color indexed="12"/>
        <rFont val="ＭＳ ゴシック"/>
        <family val="3"/>
      </rPr>
      <t>最小２乗法</t>
    </r>
    <r>
      <rPr>
        <sz val="12"/>
        <rFont val="ＭＳ ゴシック"/>
        <family val="3"/>
      </rPr>
      <t>や</t>
    </r>
    <r>
      <rPr>
        <sz val="12"/>
        <color indexed="12"/>
        <rFont val="ＭＳ ゴシック"/>
        <family val="3"/>
      </rPr>
      <t>移動平</t>
    </r>
  </si>
  <si>
    <r>
      <t>　</t>
    </r>
    <r>
      <rPr>
        <sz val="12"/>
        <color indexed="12"/>
        <rFont val="ＭＳ ゴシック"/>
        <family val="3"/>
      </rPr>
      <t>均法</t>
    </r>
    <r>
      <rPr>
        <sz val="12"/>
        <rFont val="ＭＳ ゴシック"/>
        <family val="3"/>
      </rPr>
      <t>がある。</t>
    </r>
  </si>
  <si>
    <r>
      <t>　</t>
    </r>
    <r>
      <rPr>
        <i/>
        <sz val="12"/>
        <rFont val="ＭＳ ゴシック"/>
        <family val="3"/>
      </rPr>
      <t>Ｎ</t>
    </r>
    <r>
      <rPr>
        <sz val="12"/>
        <rFont val="ＭＳ ゴシック"/>
        <family val="3"/>
      </rPr>
      <t>期にわたる時系列</t>
    </r>
  </si>
  <si>
    <t>T:</t>
  </si>
  <si>
    <t>t1</t>
  </si>
  <si>
    <t>t2</t>
  </si>
  <si>
    <t>・・・</t>
  </si>
  <si>
    <t>tN</t>
  </si>
  <si>
    <t>Y:</t>
  </si>
  <si>
    <t>y1</t>
  </si>
  <si>
    <t>y2</t>
  </si>
  <si>
    <t>yN</t>
  </si>
  <si>
    <t>　の各点に、平均的に最も接近した曲線を求める方法が最小２乗</t>
  </si>
  <si>
    <t>　法である。この曲線を傾向曲線といい、</t>
  </si>
  <si>
    <t>(1) 傾向直線</t>
  </si>
  <si>
    <t>Y=a+b・T</t>
  </si>
  <si>
    <t>(2) 傾向２次曲線</t>
  </si>
  <si>
    <r>
      <t>Y=a+b・T+C・T</t>
    </r>
    <r>
      <rPr>
        <b/>
        <vertAlign val="superscript"/>
        <sz val="14"/>
        <rFont val="ＭＳ ゴシック"/>
        <family val="3"/>
      </rPr>
      <t>2</t>
    </r>
  </si>
  <si>
    <t>(3) 分数傾向線</t>
  </si>
  <si>
    <t>Y=a+b・(1/T)</t>
  </si>
  <si>
    <t>(4) ﾙｰﾄ傾向線</t>
  </si>
  <si>
    <t>Y=a+b・√T</t>
  </si>
  <si>
    <t>(5) 対数傾向線</t>
  </si>
  <si>
    <t>Y=a+b・Log(T)</t>
  </si>
  <si>
    <t>(6) 指数傾向線</t>
  </si>
  <si>
    <r>
      <t>Y=b・a</t>
    </r>
    <r>
      <rPr>
        <b/>
        <vertAlign val="superscript"/>
        <sz val="14"/>
        <rFont val="ＭＳ ゴシック"/>
        <family val="3"/>
      </rPr>
      <t>t</t>
    </r>
  </si>
  <si>
    <t>　等がある。</t>
  </si>
  <si>
    <t>　　t (i)を時刻、y (i)を時刻 t (i)における時系列の値とし、</t>
  </si>
  <si>
    <t>　その傾向直線の方程式を y = a + b・tとすると、正規方程式は</t>
  </si>
  <si>
    <t>N・a+Σt・b    =Σy</t>
  </si>
  <si>
    <t>Σt・a+Σt^2・b=Σt・y</t>
  </si>
  <si>
    <t>　である。</t>
  </si>
  <si>
    <t>　　次の表は、ある企業の利益の推移を表したものである。傾向</t>
  </si>
  <si>
    <t>　時系列を座標にﾌﾟﾛｯﾄし、傾向直線を図示せよ。</t>
  </si>
  <si>
    <t>　（時系列分析においては必ずこの作業をせよ。）</t>
  </si>
  <si>
    <t>　</t>
  </si>
  <si>
    <t>年度</t>
  </si>
  <si>
    <t>＜実行結果＞</t>
  </si>
  <si>
    <t>年度 (t)</t>
  </si>
  <si>
    <t>利益 (y)</t>
  </si>
  <si>
    <t>推定値(Yt)</t>
  </si>
  <si>
    <t>=$C$80+$C$81*B56</t>
  </si>
  <si>
    <t xml:space="preserve"> </t>
  </si>
  <si>
    <t>回帰分析の結果：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</si>
  <si>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</si>
  <si>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</si>
  <si>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</si>
  <si>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</si>
  <si>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</si>
  <si>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</si>
  <si>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</si>
  <si>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</si>
  <si>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</si>
  <si>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</si>
  <si>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</si>
  <si>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</si>
  <si>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</si>
  <si>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</si>
  <si>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</si>
  <si>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合計</t>
  </si>
  <si>
    <t>係数</t>
  </si>
  <si>
    <t xml:space="preserve">t </t>
  </si>
  <si>
    <t>P-値</t>
  </si>
  <si>
    <t>下限 95%</t>
  </si>
  <si>
    <t>上限 95%</t>
  </si>
  <si>
    <t>切片</t>
  </si>
  <si>
    <t>残差出力</t>
  </si>
  <si>
    <t>観測値</t>
  </si>
  <si>
    <t>予測値: 利益 (y)</t>
  </si>
  <si>
    <t xml:space="preserve"> 傾 向 直 線</t>
  </si>
  <si>
    <t>:    Y=</t>
  </si>
  <si>
    <t>+</t>
  </si>
  <si>
    <t>*X</t>
  </si>
  <si>
    <t>Y-Yt</t>
  </si>
  <si>
    <t>判定</t>
  </si>
  <si>
    <t>シミュレ－ション</t>
  </si>
  <si>
    <t>人口</t>
  </si>
  <si>
    <t>S 35</t>
  </si>
  <si>
    <t>S 40</t>
  </si>
  <si>
    <t>S 45</t>
  </si>
  <si>
    <t>S 50</t>
  </si>
  <si>
    <t>S 55</t>
  </si>
  <si>
    <t>S 60</t>
  </si>
  <si>
    <t>H 2</t>
  </si>
  <si>
    <t>年度(X)</t>
  </si>
  <si>
    <t>t</t>
  </si>
  <si>
    <t>人口(Y)</t>
  </si>
  <si>
    <t>Y 切片</t>
  </si>
  <si>
    <t>Y 評価値の標準誤差</t>
  </si>
  <si>
    <t>Ｒ２乗</t>
  </si>
  <si>
    <t>標本数</t>
  </si>
  <si>
    <t>X 係数</t>
  </si>
  <si>
    <t>X 係数の標準誤差</t>
  </si>
  <si>
    <t>相関係数 =</t>
  </si>
  <si>
    <t>H 5</t>
  </si>
  <si>
    <t>ｼｭﾐﾚｰｼｮﾝ</t>
  </si>
  <si>
    <t>|15-2,2</t>
  </si>
  <si>
    <t>＜例題＞</t>
  </si>
  <si>
    <t>回帰分析ツールによる</t>
  </si>
  <si>
    <t>利益（万円）</t>
  </si>
  <si>
    <t>下限 95.0%</t>
  </si>
  <si>
    <t>上限 95.0%</t>
  </si>
  <si>
    <t>　直線と２００２年における利益の推定値を求めよ。さらにこの</t>
  </si>
  <si>
    <t>＜演習１＞</t>
  </si>
  <si>
    <t>＜演習２＞</t>
  </si>
  <si>
    <t>近似曲線（線形近似Ｌ）追加ツールによる</t>
  </si>
  <si>
    <t>　直線と２０13年における利益の推定値を求めよ。さらにこの</t>
  </si>
  <si>
    <t>　線を求め、平成２５年度の人口を予測せよ。</t>
  </si>
  <si>
    <t>　　次の表は国勢調査による？？県人口の時系列である。傾向直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</si>
</sst>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昭&quot;&quot;和&quot;##&quot;年&quot;"/>
    <numFmt numFmtId="178" formatCode="&quot;平&quot;&quot;成&quot;##&quot;年&quot;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12"/>
      <name val="ＭＳ ゴシック"/>
      <family val="3"/>
    </font>
    <font>
      <i/>
      <sz val="12"/>
      <name val="ＭＳ ゴシック"/>
      <family val="3"/>
    </font>
    <font>
      <b/>
      <sz val="14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4"/>
      <name val="ＭＳ ゴシック"/>
      <family val="3"/>
    </font>
    <font>
      <b/>
      <vertAlign val="superscript"/>
      <sz val="14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明朝"/>
      <family val="1"/>
    </font>
    <font>
      <sz val="10.1"/>
      <color indexed="8"/>
      <name val="明朝"/>
      <family val="1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9.5"/>
      <color indexed="8"/>
      <name val="ＭＳ Ｐゴシック"/>
      <family val="3"/>
    </font>
    <font>
      <b/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8" xfId="0" applyFont="1" applyBorder="1" applyAlignment="1" applyProtection="1">
      <alignment horizontal="left"/>
      <protection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4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Continuous"/>
    </xf>
    <xf numFmtId="0" fontId="6" fillId="33" borderId="13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 horizontal="center"/>
      <protection/>
    </xf>
    <xf numFmtId="0" fontId="6" fillId="35" borderId="31" xfId="0" applyFont="1" applyFill="1" applyBorder="1" applyAlignment="1" applyProtection="1">
      <alignment horizontal="center"/>
      <protection/>
    </xf>
    <xf numFmtId="38" fontId="6" fillId="35" borderId="32" xfId="48" applyFont="1" applyFill="1" applyBorder="1" applyAlignment="1" applyProtection="1">
      <alignment horizontal="center"/>
      <protection/>
    </xf>
    <xf numFmtId="0" fontId="6" fillId="35" borderId="33" xfId="0" applyFont="1" applyFill="1" applyBorder="1" applyAlignment="1" applyProtection="1">
      <alignment horizontal="center"/>
      <protection/>
    </xf>
    <xf numFmtId="38" fontId="6" fillId="35" borderId="35" xfId="48" applyFont="1" applyFill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33" borderId="37" xfId="0" applyFont="1" applyFill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/>
      <protection/>
    </xf>
    <xf numFmtId="0" fontId="7" fillId="36" borderId="39" xfId="0" applyFont="1" applyFill="1" applyBorder="1" applyAlignment="1" applyProtection="1">
      <alignment horizontal="center"/>
      <protection/>
    </xf>
    <xf numFmtId="0" fontId="7" fillId="36" borderId="40" xfId="0" applyFont="1" applyFill="1" applyBorder="1" applyAlignment="1" applyProtection="1">
      <alignment horizontal="center"/>
      <protection/>
    </xf>
    <xf numFmtId="0" fontId="9" fillId="35" borderId="41" xfId="0" applyFont="1" applyFill="1" applyBorder="1" applyAlignment="1" applyProtection="1">
      <alignment horizontal="center"/>
      <protection/>
    </xf>
    <xf numFmtId="0" fontId="9" fillId="35" borderId="42" xfId="0" applyFont="1" applyFill="1" applyBorder="1" applyAlignment="1" applyProtection="1">
      <alignment horizontal="center"/>
      <protection/>
    </xf>
    <xf numFmtId="0" fontId="9" fillId="35" borderId="34" xfId="0" applyFont="1" applyFill="1" applyBorder="1" applyAlignment="1" applyProtection="1">
      <alignment horizontal="center"/>
      <protection/>
    </xf>
    <xf numFmtId="0" fontId="9" fillId="35" borderId="35" xfId="0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8" fontId="6" fillId="0" borderId="38" xfId="48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38" fontId="6" fillId="0" borderId="45" xfId="48" applyFont="1" applyBorder="1" applyAlignment="1" applyProtection="1">
      <alignment horizontal="center"/>
      <protection/>
    </xf>
    <xf numFmtId="0" fontId="14" fillId="0" borderId="38" xfId="0" applyFont="1" applyBorder="1" applyAlignment="1" applyProtection="1" quotePrefix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/>
      <protection/>
    </xf>
    <xf numFmtId="0" fontId="17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46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center"/>
      <protection/>
    </xf>
    <xf numFmtId="178" fontId="6" fillId="35" borderId="31" xfId="0" applyNumberFormat="1" applyFont="1" applyFill="1" applyBorder="1" applyAlignment="1" applyProtection="1">
      <alignment horizontal="center"/>
      <protection/>
    </xf>
    <xf numFmtId="178" fontId="6" fillId="35" borderId="3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年度 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t) 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残差グラフ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21375"/>
          <c:w val="0.885"/>
          <c:h val="0.5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'傾向直線'!$B$58:$B$62</c:f>
              <c:numCache/>
            </c:numRef>
          </c:xVal>
          <c:yVal>
            <c:numRef>
              <c:f>'傾向直線'!$D$90:$D$94</c:f>
              <c:numCache/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年度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t)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crossBetween val="midCat"/>
        <c:dispUnits/>
      </c:valAx>
      <c:valAx>
        <c:axId val="56794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残差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年度 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t) 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観測値グラフ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1575"/>
          <c:w val="0.60275"/>
          <c:h val="0.576"/>
        </c:manualLayout>
      </c:layout>
      <c:scatterChart>
        <c:scatterStyle val="lineMarker"/>
        <c:varyColors val="0"/>
        <c:ser>
          <c:idx val="0"/>
          <c:order val="0"/>
          <c:tx>
            <c:v>利益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'傾向直線'!$B$58:$B$62</c:f>
              <c:numCache/>
            </c:numRef>
          </c:xVal>
          <c:yVal>
            <c:numRef>
              <c:f>'傾向直線'!$C$58:$C$62</c:f>
              <c:numCache/>
            </c:numRef>
          </c:yVal>
          <c:smooth val="0"/>
        </c:ser>
        <c:ser>
          <c:idx val="1"/>
          <c:order val="1"/>
          <c:tx>
            <c:v>予測値: 利益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'傾向直線'!$B$58:$B$62</c:f>
              <c:numCache/>
            </c:numRef>
          </c:xVal>
          <c:yVal>
            <c:numRef>
              <c:f>'傾向直線'!$C$90:$C$94</c:f>
              <c:numCache/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年度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t)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 val="autoZero"/>
        <c:crossBetween val="midCat"/>
        <c:dispUnits/>
      </c:valAx>
      <c:valAx>
        <c:axId val="3693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利益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rPr>
                  <a:t>y)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33325"/>
          <c:w val="0.305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245"/>
          <c:w val="0.899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'傾向直線'!$C$102</c:f>
              <c:strCache>
                <c:ptCount val="1"/>
                <c:pt idx="0">
                  <c:v>利益 (y)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5"/>
              <c:spPr>
                <a:solidFill>
                  <a:srgbClr val="FF0000"/>
                </a:solidFill>
                <a:ln>
                  <a:solidFill>
                    <a:srgbClr val="00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'傾向直線'!$B$103:$B$107</c:f>
              <c:numCache/>
            </c:numRef>
          </c:xVal>
          <c:yVal>
            <c:numRef>
              <c:f>'傾向直線'!$C$103:$C$107</c:f>
              <c:numCache/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8642459"/>
        <c:crosses val="autoZero"/>
        <c:crossBetween val="midCat"/>
        <c:dispUnits/>
      </c:valAx>
      <c:valAx>
        <c:axId val="3864245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利益（万円）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3945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64175"/>
          <c:w val="0.24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0.1355</cdr:y>
    </cdr:from>
    <cdr:to>
      <cdr:x>0.422</cdr:x>
      <cdr:y>0.294</cdr:y>
    </cdr:to>
    <cdr:sp>
      <cdr:nvSpPr>
        <cdr:cNvPr id="1" name="AutoShape 1"/>
        <cdr:cNvSpPr>
          <a:spLocks/>
        </cdr:cNvSpPr>
      </cdr:nvSpPr>
      <cdr:spPr>
        <a:xfrm>
          <a:off x="1219200" y="523875"/>
          <a:ext cx="1676400" cy="619125"/>
        </a:xfrm>
        <a:prstGeom prst="borderCallout2">
          <a:avLst>
            <a:gd name="adj1" fmla="val 73805"/>
            <a:gd name="adj2" fmla="val 197657"/>
            <a:gd name="adj3" fmla="val 62888"/>
            <a:gd name="adj4" fmla="val -30462"/>
            <a:gd name="adj5" fmla="val 55944"/>
            <a:gd name="adj6" fmla="val -30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右ｸﾘｯｸ→近似曲線追加→線形近似→オプション→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59</xdr:row>
      <xdr:rowOff>95250</xdr:rowOff>
    </xdr:from>
    <xdr:to>
      <xdr:col>4</xdr:col>
      <xdr:colOff>714375</xdr:colOff>
      <xdr:row>59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5229225" y="11811000"/>
          <a:ext cx="628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828675</xdr:colOff>
      <xdr:row>66</xdr:row>
      <xdr:rowOff>0</xdr:rowOff>
    </xdr:from>
    <xdr:to>
      <xdr:col>16</xdr:col>
      <xdr:colOff>828675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2039600" y="12992100"/>
        <a:ext cx="50292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77</xdr:row>
      <xdr:rowOff>19050</xdr:rowOff>
    </xdr:from>
    <xdr:to>
      <xdr:col>17</xdr:col>
      <xdr:colOff>19050</xdr:colOff>
      <xdr:row>87</xdr:row>
      <xdr:rowOff>9525</xdr:rowOff>
    </xdr:to>
    <xdr:graphicFrame>
      <xdr:nvGraphicFramePr>
        <xdr:cNvPr id="3" name="Chart 3"/>
        <xdr:cNvGraphicFramePr/>
      </xdr:nvGraphicFramePr>
      <xdr:xfrm>
        <a:off x="12068175" y="15030450"/>
        <a:ext cx="50292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847725</xdr:colOff>
      <xdr:row>55</xdr:row>
      <xdr:rowOff>47625</xdr:rowOff>
    </xdr:from>
    <xdr:to>
      <xdr:col>6</xdr:col>
      <xdr:colOff>276225</xdr:colOff>
      <xdr:row>63</xdr:row>
      <xdr:rowOff>9525</xdr:rowOff>
    </xdr:to>
    <xdr:sp>
      <xdr:nvSpPr>
        <xdr:cNvPr id="4" name="Rectangle 10"/>
        <xdr:cNvSpPr>
          <a:spLocks/>
        </xdr:cNvSpPr>
      </xdr:nvSpPr>
      <xdr:spPr>
        <a:xfrm>
          <a:off x="5991225" y="10991850"/>
          <a:ext cx="2143125" cy="1466850"/>
        </a:xfrm>
        <a:prstGeom prst="rect">
          <a:avLst/>
        </a:prstGeom>
        <a:solidFill>
          <a:srgbClr val="E3E3E3">
            <a:alpha val="50000"/>
          </a:srgbClr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828675</xdr:colOff>
      <xdr:row>111</xdr:row>
      <xdr:rowOff>142875</xdr:rowOff>
    </xdr:from>
    <xdr:to>
      <xdr:col>5</xdr:col>
      <xdr:colOff>1447800</xdr:colOff>
      <xdr:row>133</xdr:row>
      <xdr:rowOff>76200</xdr:rowOff>
    </xdr:to>
    <xdr:graphicFrame>
      <xdr:nvGraphicFramePr>
        <xdr:cNvPr id="5" name="Chart 12"/>
        <xdr:cNvGraphicFramePr/>
      </xdr:nvGraphicFramePr>
      <xdr:xfrm>
        <a:off x="828675" y="21450300"/>
        <a:ext cx="68675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K20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1.09765625" style="0" customWidth="1"/>
    <col min="3" max="3" width="18.09765625" style="0" customWidth="1"/>
    <col min="4" max="4" width="16" style="0" customWidth="1"/>
    <col min="5" max="5" width="11.59765625" style="0" customWidth="1"/>
    <col min="6" max="6" width="16.8984375" style="0" customWidth="1"/>
  </cols>
  <sheetData>
    <row r="1" spans="1:3" ht="26.25">
      <c r="A1" s="12" t="s">
        <v>0</v>
      </c>
      <c r="C1" s="89">
        <f ca="1">TODAY()</f>
        <v>40468</v>
      </c>
    </row>
    <row r="2" spans="2:8" ht="15" thickBot="1">
      <c r="B2" s="1"/>
      <c r="C2" s="1"/>
      <c r="D2" s="1"/>
      <c r="E2" s="1"/>
      <c r="F2" s="1"/>
      <c r="G2" s="1"/>
      <c r="H2" s="1"/>
    </row>
    <row r="3" spans="2:9" ht="15" thickTop="1">
      <c r="B3" s="13"/>
      <c r="C3" s="14"/>
      <c r="D3" s="14"/>
      <c r="E3" s="14"/>
      <c r="F3" s="14"/>
      <c r="G3" s="14"/>
      <c r="H3" s="15"/>
      <c r="I3" s="2"/>
    </row>
    <row r="4" spans="2:9" ht="15">
      <c r="B4" s="28" t="s">
        <v>1</v>
      </c>
      <c r="C4" s="26"/>
      <c r="D4" s="26"/>
      <c r="E4" s="26"/>
      <c r="F4" s="26"/>
      <c r="G4" s="26"/>
      <c r="H4" s="18"/>
      <c r="I4" s="2"/>
    </row>
    <row r="5" spans="2:9" ht="15">
      <c r="B5" s="28" t="s">
        <v>2</v>
      </c>
      <c r="C5" s="26"/>
      <c r="D5" s="26"/>
      <c r="E5" s="26"/>
      <c r="F5" s="26"/>
      <c r="G5" s="26"/>
      <c r="H5" s="18"/>
      <c r="I5" s="2"/>
    </row>
    <row r="6" spans="2:9" ht="15">
      <c r="B6" s="28" t="s">
        <v>3</v>
      </c>
      <c r="C6" s="26"/>
      <c r="D6" s="26"/>
      <c r="E6" s="26"/>
      <c r="F6" s="26"/>
      <c r="G6" s="26"/>
      <c r="H6" s="18"/>
      <c r="I6" s="2"/>
    </row>
    <row r="7" spans="2:9" ht="15">
      <c r="B7" s="28" t="s">
        <v>4</v>
      </c>
      <c r="C7" s="26"/>
      <c r="D7" s="26"/>
      <c r="E7" s="26"/>
      <c r="F7" s="26"/>
      <c r="G7" s="26"/>
      <c r="H7" s="18"/>
      <c r="I7" s="2"/>
    </row>
    <row r="8" spans="2:9" ht="15">
      <c r="B8" s="28" t="s">
        <v>5</v>
      </c>
      <c r="C8" s="26"/>
      <c r="D8" s="26"/>
      <c r="E8" s="26"/>
      <c r="F8" s="26"/>
      <c r="G8" s="26"/>
      <c r="H8" s="18"/>
      <c r="I8" s="2"/>
    </row>
    <row r="9" spans="2:9" ht="15">
      <c r="B9" s="28" t="s">
        <v>6</v>
      </c>
      <c r="C9" s="26"/>
      <c r="D9" s="26"/>
      <c r="E9" s="26"/>
      <c r="F9" s="26"/>
      <c r="G9" s="26"/>
      <c r="H9" s="18"/>
      <c r="I9" s="2"/>
    </row>
    <row r="10" spans="2:9" ht="15">
      <c r="B10" s="29"/>
      <c r="C10" s="26"/>
      <c r="D10" s="26"/>
      <c r="E10" s="26"/>
      <c r="F10" s="26"/>
      <c r="G10" s="26"/>
      <c r="H10" s="18"/>
      <c r="I10" s="2"/>
    </row>
    <row r="11" spans="2:9" ht="15">
      <c r="B11" s="28" t="s">
        <v>7</v>
      </c>
      <c r="C11" s="26"/>
      <c r="D11" s="26"/>
      <c r="E11" s="26"/>
      <c r="F11" s="26"/>
      <c r="G11" s="26"/>
      <c r="H11" s="18"/>
      <c r="I11" s="2"/>
    </row>
    <row r="12" spans="2:9" ht="15.75" thickBot="1">
      <c r="B12" s="29"/>
      <c r="C12" s="30"/>
      <c r="D12" s="30"/>
      <c r="E12" s="30"/>
      <c r="F12" s="30"/>
      <c r="G12" s="30"/>
      <c r="H12" s="18"/>
      <c r="I12" s="2"/>
    </row>
    <row r="13" spans="2:9" ht="15.75">
      <c r="B13" s="29"/>
      <c r="C13" s="75" t="s">
        <v>8</v>
      </c>
      <c r="D13" s="77" t="s">
        <v>9</v>
      </c>
      <c r="E13" s="77" t="s">
        <v>10</v>
      </c>
      <c r="F13" s="77" t="s">
        <v>11</v>
      </c>
      <c r="G13" s="78" t="s">
        <v>12</v>
      </c>
      <c r="H13" s="20"/>
      <c r="I13" s="2"/>
    </row>
    <row r="14" spans="2:9" ht="16.5" thickBot="1">
      <c r="B14" s="29"/>
      <c r="C14" s="76" t="s">
        <v>13</v>
      </c>
      <c r="D14" s="79" t="s">
        <v>14</v>
      </c>
      <c r="E14" s="79" t="s">
        <v>15</v>
      </c>
      <c r="F14" s="79" t="s">
        <v>11</v>
      </c>
      <c r="G14" s="80" t="s">
        <v>16</v>
      </c>
      <c r="H14" s="20"/>
      <c r="I14" s="2"/>
    </row>
    <row r="15" spans="2:9" ht="15">
      <c r="B15" s="29"/>
      <c r="C15" s="26"/>
      <c r="D15" s="26"/>
      <c r="E15" s="26"/>
      <c r="F15" s="26"/>
      <c r="G15" s="26"/>
      <c r="H15" s="18"/>
      <c r="I15" s="2"/>
    </row>
    <row r="16" spans="2:9" ht="15">
      <c r="B16" s="28" t="s">
        <v>17</v>
      </c>
      <c r="C16" s="26"/>
      <c r="D16" s="26"/>
      <c r="E16" s="26"/>
      <c r="F16" s="26"/>
      <c r="G16" s="26"/>
      <c r="H16" s="18"/>
      <c r="I16" s="2"/>
    </row>
    <row r="17" spans="2:9" ht="15">
      <c r="B17" s="28" t="s">
        <v>18</v>
      </c>
      <c r="C17" s="26"/>
      <c r="D17" s="26"/>
      <c r="E17" s="26"/>
      <c r="F17" s="26"/>
      <c r="G17" s="26"/>
      <c r="H17" s="18"/>
      <c r="I17" s="2"/>
    </row>
    <row r="18" spans="2:9" ht="14.25">
      <c r="B18" s="19"/>
      <c r="C18" s="17"/>
      <c r="D18" s="17"/>
      <c r="E18" s="17"/>
      <c r="F18" s="17"/>
      <c r="G18" s="17"/>
      <c r="H18" s="18"/>
      <c r="I18" s="2"/>
    </row>
    <row r="19" spans="2:9" ht="18">
      <c r="B19" s="19"/>
      <c r="C19" s="56" t="s">
        <v>19</v>
      </c>
      <c r="D19" s="25"/>
      <c r="E19" s="24" t="s">
        <v>20</v>
      </c>
      <c r="F19" s="25"/>
      <c r="G19" s="17"/>
      <c r="H19" s="18"/>
      <c r="I19" s="2"/>
    </row>
    <row r="20" spans="2:9" ht="18">
      <c r="B20" s="19"/>
      <c r="C20" s="56" t="s">
        <v>21</v>
      </c>
      <c r="D20" s="25"/>
      <c r="E20" s="24" t="s">
        <v>22</v>
      </c>
      <c r="F20" s="25"/>
      <c r="G20" s="17"/>
      <c r="H20" s="18"/>
      <c r="I20" s="2"/>
    </row>
    <row r="21" spans="2:9" ht="18">
      <c r="B21" s="19"/>
      <c r="C21" s="56" t="s">
        <v>23</v>
      </c>
      <c r="D21" s="25"/>
      <c r="E21" s="24" t="s">
        <v>24</v>
      </c>
      <c r="F21" s="25"/>
      <c r="G21" s="17"/>
      <c r="H21" s="18"/>
      <c r="I21" s="2"/>
    </row>
    <row r="22" spans="2:9" ht="18">
      <c r="B22" s="19"/>
      <c r="C22" s="56" t="s">
        <v>25</v>
      </c>
      <c r="D22" s="25"/>
      <c r="E22" s="24" t="s">
        <v>26</v>
      </c>
      <c r="F22" s="25"/>
      <c r="G22" s="17"/>
      <c r="H22" s="18"/>
      <c r="I22" s="2"/>
    </row>
    <row r="23" spans="2:9" ht="18">
      <c r="B23" s="19"/>
      <c r="C23" s="56" t="s">
        <v>27</v>
      </c>
      <c r="D23" s="25"/>
      <c r="E23" s="24" t="s">
        <v>28</v>
      </c>
      <c r="F23" s="25"/>
      <c r="G23" s="17"/>
      <c r="H23" s="18"/>
      <c r="I23" s="2"/>
    </row>
    <row r="24" spans="2:9" ht="18">
      <c r="B24" s="19"/>
      <c r="C24" s="56" t="s">
        <v>29</v>
      </c>
      <c r="D24" s="25"/>
      <c r="E24" s="24" t="s">
        <v>30</v>
      </c>
      <c r="F24" s="25"/>
      <c r="G24" s="17"/>
      <c r="H24" s="18"/>
      <c r="I24" s="2"/>
    </row>
    <row r="25" spans="2:9" ht="14.25">
      <c r="B25" s="19"/>
      <c r="C25" s="17"/>
      <c r="D25" s="17"/>
      <c r="E25" s="17"/>
      <c r="F25" s="17"/>
      <c r="G25" s="17"/>
      <c r="H25" s="18"/>
      <c r="I25" s="2"/>
    </row>
    <row r="26" spans="2:9" ht="15">
      <c r="B26" s="28" t="s">
        <v>31</v>
      </c>
      <c r="C26" s="26"/>
      <c r="D26" s="26"/>
      <c r="E26" s="26"/>
      <c r="F26" s="26"/>
      <c r="G26" s="26"/>
      <c r="H26" s="18"/>
      <c r="I26" s="2"/>
    </row>
    <row r="27" spans="2:9" ht="15">
      <c r="B27" s="29"/>
      <c r="C27" s="26"/>
      <c r="D27" s="26"/>
      <c r="E27" s="26"/>
      <c r="F27" s="26"/>
      <c r="G27" s="26"/>
      <c r="H27" s="18"/>
      <c r="I27" s="2"/>
    </row>
    <row r="28" spans="2:9" ht="15">
      <c r="B28" s="28" t="s">
        <v>32</v>
      </c>
      <c r="C28" s="26"/>
      <c r="D28" s="26"/>
      <c r="E28" s="26"/>
      <c r="F28" s="26"/>
      <c r="G28" s="26"/>
      <c r="H28" s="18"/>
      <c r="I28" s="2"/>
    </row>
    <row r="29" spans="2:9" ht="15">
      <c r="B29" s="28" t="s">
        <v>33</v>
      </c>
      <c r="C29" s="26"/>
      <c r="D29" s="26"/>
      <c r="E29" s="26"/>
      <c r="F29" s="26"/>
      <c r="G29" s="26"/>
      <c r="H29" s="18"/>
      <c r="I29" s="2"/>
    </row>
    <row r="30" spans="2:9" ht="15">
      <c r="B30" s="29"/>
      <c r="C30" s="26"/>
      <c r="D30" s="26"/>
      <c r="E30" s="26"/>
      <c r="F30" s="26"/>
      <c r="G30" s="26"/>
      <c r="H30" s="18"/>
      <c r="I30" s="2"/>
    </row>
    <row r="31" spans="2:9" ht="15.75">
      <c r="B31" s="19"/>
      <c r="C31" s="57" t="s">
        <v>34</v>
      </c>
      <c r="D31" s="27"/>
      <c r="E31" s="17"/>
      <c r="F31" s="17"/>
      <c r="G31" s="17"/>
      <c r="H31" s="18"/>
      <c r="I31" s="2"/>
    </row>
    <row r="32" spans="2:9" ht="15.75">
      <c r="B32" s="19"/>
      <c r="C32" s="57" t="s">
        <v>35</v>
      </c>
      <c r="D32" s="27"/>
      <c r="E32" s="17"/>
      <c r="F32" s="17"/>
      <c r="G32" s="17"/>
      <c r="H32" s="18"/>
      <c r="I32" s="2"/>
    </row>
    <row r="33" spans="2:9" ht="14.25">
      <c r="B33" s="19"/>
      <c r="C33" s="17"/>
      <c r="D33" s="17"/>
      <c r="E33" s="17"/>
      <c r="F33" s="17"/>
      <c r="G33" s="17"/>
      <c r="H33" s="18"/>
      <c r="I33" s="2"/>
    </row>
    <row r="34" spans="2:9" ht="14.25">
      <c r="B34" s="16" t="s">
        <v>36</v>
      </c>
      <c r="C34" s="17"/>
      <c r="D34" s="17"/>
      <c r="E34" s="17"/>
      <c r="F34" s="17"/>
      <c r="G34" s="17"/>
      <c r="H34" s="18"/>
      <c r="I34" s="2"/>
    </row>
    <row r="35" spans="2:9" ht="15" thickBot="1">
      <c r="B35" s="21"/>
      <c r="C35" s="22"/>
      <c r="D35" s="22"/>
      <c r="E35" s="22"/>
      <c r="F35" s="22"/>
      <c r="G35" s="22"/>
      <c r="H35" s="23"/>
      <c r="I35" s="2"/>
    </row>
    <row r="36" ht="15" thickTop="1"/>
    <row r="37" spans="2:37" ht="15.75">
      <c r="B37" s="46" t="s">
        <v>102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2:37" ht="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2:37" ht="15">
      <c r="B39" s="32" t="s">
        <v>37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2:37" ht="15">
      <c r="B40" s="32" t="s">
        <v>107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2:37" ht="15">
      <c r="B41" s="32" t="s">
        <v>38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2:37" ht="15">
      <c r="B42" s="32" t="s">
        <v>39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2:37" ht="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2:37" ht="15.75" thickBot="1">
      <c r="B44" s="33"/>
      <c r="C44" s="30"/>
      <c r="D44" s="30"/>
      <c r="E44" s="33"/>
      <c r="F44" s="33"/>
      <c r="G44" s="33"/>
      <c r="H44" s="32" t="s">
        <v>40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2:37" ht="16.5" thickBot="1">
      <c r="B45" s="33"/>
      <c r="C45" s="54" t="s">
        <v>41</v>
      </c>
      <c r="D45" s="55" t="s">
        <v>104</v>
      </c>
      <c r="E45" s="34" t="s">
        <v>40</v>
      </c>
      <c r="F45" s="32" t="s">
        <v>40</v>
      </c>
      <c r="G45" s="32" t="s">
        <v>40</v>
      </c>
      <c r="H45" s="32" t="s">
        <v>40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2:37" ht="15">
      <c r="B46" s="33"/>
      <c r="C46" s="67">
        <v>1977</v>
      </c>
      <c r="D46" s="68">
        <v>628</v>
      </c>
      <c r="E46" s="34" t="s">
        <v>40</v>
      </c>
      <c r="F46" s="32" t="s">
        <v>40</v>
      </c>
      <c r="G46" s="32" t="s">
        <v>40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2:37" ht="15">
      <c r="B47" s="33"/>
      <c r="C47" s="67">
        <v>1982</v>
      </c>
      <c r="D47" s="68">
        <v>805</v>
      </c>
      <c r="E47" s="36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2:37" ht="15">
      <c r="B48" s="33"/>
      <c r="C48" s="67">
        <v>1987</v>
      </c>
      <c r="D48" s="68">
        <v>965</v>
      </c>
      <c r="E48" s="36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2:37" ht="15">
      <c r="B49" s="33"/>
      <c r="C49" s="67">
        <v>1992</v>
      </c>
      <c r="D49" s="68">
        <v>1088</v>
      </c>
      <c r="E49" s="3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2:37" ht="15.75" thickBot="1">
      <c r="B50" s="33"/>
      <c r="C50" s="69">
        <v>1997</v>
      </c>
      <c r="D50" s="70">
        <v>1140</v>
      </c>
      <c r="E50" s="3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2:37" ht="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2:37" ht="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2:37" ht="15.75">
      <c r="B53" s="46" t="s">
        <v>42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2:37" ht="15.75">
      <c r="B54" s="4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2:37" ht="15.75">
      <c r="B55" s="46" t="s">
        <v>103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2:37" ht="15.75" thickBot="1">
      <c r="B56" s="30"/>
      <c r="C56" s="30"/>
      <c r="D56" s="30"/>
      <c r="E56" s="33"/>
      <c r="F56" s="33"/>
      <c r="G56" s="33"/>
      <c r="H56" s="33"/>
      <c r="I56" s="33"/>
      <c r="J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2:37" ht="16.5" thickBot="1">
      <c r="B57" s="58" t="s">
        <v>43</v>
      </c>
      <c r="C57" s="59" t="s">
        <v>44</v>
      </c>
      <c r="D57" s="55" t="s">
        <v>45</v>
      </c>
      <c r="E57" s="36"/>
      <c r="F57" s="74" t="s">
        <v>45</v>
      </c>
      <c r="G57" s="33"/>
      <c r="H57" s="33"/>
      <c r="I57" s="33"/>
      <c r="J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2:37" ht="14.25">
      <c r="B58" s="81">
        <v>1977</v>
      </c>
      <c r="C58" s="82">
        <v>628</v>
      </c>
      <c r="D58" s="52"/>
      <c r="E58" s="36"/>
      <c r="F58" s="85" t="s">
        <v>46</v>
      </c>
      <c r="G58" s="33"/>
      <c r="H58" s="32"/>
      <c r="I58" s="33"/>
      <c r="J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2:37" ht="14.25">
      <c r="B59" s="81">
        <v>1982</v>
      </c>
      <c r="C59" s="82">
        <v>805</v>
      </c>
      <c r="D59" s="52"/>
      <c r="E59" s="36"/>
      <c r="F59" s="74">
        <f>$C$82+$C$83*B59</f>
        <v>794.4999999995562</v>
      </c>
      <c r="G59" s="33"/>
      <c r="H59" s="32"/>
      <c r="I59" s="33"/>
      <c r="J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2:37" ht="14.25">
      <c r="B60" s="81">
        <v>1987</v>
      </c>
      <c r="C60" s="82">
        <v>965</v>
      </c>
      <c r="D60" s="52"/>
      <c r="E60" s="36"/>
      <c r="F60" s="74">
        <f>$C$82+$C$83*B60</f>
        <v>925.1999999999971</v>
      </c>
      <c r="G60" s="33"/>
      <c r="H60" s="33"/>
      <c r="I60" s="33"/>
      <c r="J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2:37" ht="14.25">
      <c r="B61" s="81">
        <v>1992</v>
      </c>
      <c r="C61" s="82">
        <v>1088</v>
      </c>
      <c r="D61" s="52"/>
      <c r="E61" s="36"/>
      <c r="F61" s="74">
        <f>$C$82+$C$83*B61</f>
        <v>1055.900000000438</v>
      </c>
      <c r="G61" s="33"/>
      <c r="H61" s="33"/>
      <c r="I61" s="33"/>
      <c r="J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2:37" ht="15" thickBot="1">
      <c r="B62" s="83">
        <v>1997</v>
      </c>
      <c r="C62" s="84">
        <v>1140</v>
      </c>
      <c r="D62" s="53"/>
      <c r="E62" s="36"/>
      <c r="F62" s="74">
        <f>$C$82+$C$83*B62</f>
        <v>1186.600000000879</v>
      </c>
      <c r="G62" s="33"/>
      <c r="H62" s="33"/>
      <c r="I62" s="33"/>
      <c r="J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2:37" ht="14.25">
      <c r="B63" s="32" t="s">
        <v>47</v>
      </c>
      <c r="C63" s="38" t="s">
        <v>47</v>
      </c>
      <c r="D63" s="32" t="s">
        <v>47</v>
      </c>
      <c r="E63" s="33"/>
      <c r="F63" s="33"/>
      <c r="G63" s="33"/>
      <c r="H63" s="33"/>
      <c r="I63" s="33"/>
      <c r="J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2:37" ht="14.25">
      <c r="B64" s="33"/>
      <c r="C64" s="33"/>
      <c r="D64" s="38" t="s">
        <v>47</v>
      </c>
      <c r="E64" s="33"/>
      <c r="F64" s="33"/>
      <c r="M64" s="39"/>
      <c r="N64" s="38" t="s">
        <v>47</v>
      </c>
      <c r="O64" s="39"/>
      <c r="P64" s="39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2:37" ht="14.25">
      <c r="B65" s="32" t="s">
        <v>48</v>
      </c>
      <c r="D65" t="s">
        <v>47</v>
      </c>
      <c r="M65" s="39"/>
      <c r="N65" s="32"/>
      <c r="O65" s="39"/>
      <c r="P65" s="39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2:37" ht="14.25">
      <c r="B66" t="s">
        <v>49</v>
      </c>
      <c r="P66" s="39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6:37" ht="15" thickBot="1">
      <c r="P67" s="39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2:37" ht="14.25">
      <c r="B68" s="50" t="s">
        <v>50</v>
      </c>
      <c r="C68" s="50"/>
      <c r="P68" s="39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2:37" ht="14.25">
      <c r="B69" s="47" t="s">
        <v>51</v>
      </c>
      <c r="C69" s="47">
        <v>0.9823935882856597</v>
      </c>
      <c r="P69" s="39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2:37" ht="14.25">
      <c r="B70" s="47" t="s">
        <v>52</v>
      </c>
      <c r="C70" s="47">
        <v>0.9650971623047742</v>
      </c>
      <c r="P70" s="39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2:37" ht="14.25">
      <c r="B71" s="47" t="s">
        <v>53</v>
      </c>
      <c r="C71" s="47">
        <v>0.9534628830730322</v>
      </c>
      <c r="P71" s="39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2:37" ht="14.25">
      <c r="B72" s="47" t="s">
        <v>54</v>
      </c>
      <c r="C72" s="47">
        <v>45.3795107950733</v>
      </c>
      <c r="P72" s="3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2:37" ht="15" thickBot="1">
      <c r="B73" s="48" t="s">
        <v>55</v>
      </c>
      <c r="C73" s="48">
        <v>5</v>
      </c>
      <c r="P73" s="39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6:37" ht="14.25">
      <c r="P74" s="39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2:37" ht="15" thickBot="1">
      <c r="B75" t="s">
        <v>56</v>
      </c>
      <c r="P75" s="39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2:37" ht="14.25">
      <c r="B76" s="49"/>
      <c r="C76" s="49" t="s">
        <v>57</v>
      </c>
      <c r="D76" s="49" t="s">
        <v>58</v>
      </c>
      <c r="E76" s="49" t="s">
        <v>59</v>
      </c>
      <c r="F76" s="49" t="s">
        <v>60</v>
      </c>
      <c r="G76" s="49" t="s">
        <v>61</v>
      </c>
      <c r="P76" s="39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2:37" ht="14.25">
      <c r="B77" s="47" t="s">
        <v>62</v>
      </c>
      <c r="C77" s="47">
        <v>1</v>
      </c>
      <c r="D77" s="47">
        <v>170824.89999999947</v>
      </c>
      <c r="E77" s="47">
        <v>170824.89999999947</v>
      </c>
      <c r="F77" s="47">
        <v>82.95289661534747</v>
      </c>
      <c r="G77" s="47">
        <v>0.0027969831564190178</v>
      </c>
      <c r="P77" s="39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2:37" ht="14.25">
      <c r="B78" s="47" t="s">
        <v>63</v>
      </c>
      <c r="C78" s="47">
        <v>3</v>
      </c>
      <c r="D78" s="47">
        <v>6177.900000000522</v>
      </c>
      <c r="E78" s="47">
        <v>2059.300000000174</v>
      </c>
      <c r="F78" s="47"/>
      <c r="G78" s="47"/>
      <c r="P78" s="39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2:37" ht="15" thickBot="1">
      <c r="B79" s="48" t="s">
        <v>64</v>
      </c>
      <c r="C79" s="48">
        <v>4</v>
      </c>
      <c r="D79" s="48">
        <v>177002.8</v>
      </c>
      <c r="E79" s="48"/>
      <c r="F79" s="48"/>
      <c r="G79" s="48"/>
      <c r="P79" s="39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6:37" ht="15" thickBot="1">
      <c r="P80" s="39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2:37" ht="14.25">
      <c r="B81" s="49"/>
      <c r="C81" s="49" t="s">
        <v>65</v>
      </c>
      <c r="D81" s="49" t="s">
        <v>54</v>
      </c>
      <c r="E81" s="49" t="s">
        <v>66</v>
      </c>
      <c r="F81" s="49" t="s">
        <v>67</v>
      </c>
      <c r="G81" s="49" t="s">
        <v>68</v>
      </c>
      <c r="H81" s="49" t="s">
        <v>69</v>
      </c>
      <c r="I81" s="49" t="s">
        <v>105</v>
      </c>
      <c r="J81" s="49" t="s">
        <v>106</v>
      </c>
      <c r="P81" s="39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2:37" ht="14.25">
      <c r="B82" s="47" t="s">
        <v>70</v>
      </c>
      <c r="C82" s="47">
        <v>-51014.98000017466</v>
      </c>
      <c r="D82" s="47">
        <v>5702.829959494895</v>
      </c>
      <c r="E82" s="47">
        <v>-8.94555516515753</v>
      </c>
      <c r="F82" s="47">
        <v>0.002947462876786359</v>
      </c>
      <c r="G82" s="47">
        <v>-69163.94716010391</v>
      </c>
      <c r="H82" s="47">
        <v>-32866.01284024542</v>
      </c>
      <c r="I82" s="47">
        <v>-69163.94716010391</v>
      </c>
      <c r="J82" s="47">
        <v>-32866.01284024542</v>
      </c>
      <c r="P82" s="39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2:37" ht="15" thickBot="1">
      <c r="B83" s="48" t="s">
        <v>43</v>
      </c>
      <c r="C83" s="48">
        <v>26.140000000087902</v>
      </c>
      <c r="D83" s="48">
        <v>2.8700522643374464</v>
      </c>
      <c r="E83" s="48">
        <v>9.107848078202974</v>
      </c>
      <c r="F83" s="48">
        <v>0.0027969831564053447</v>
      </c>
      <c r="G83" s="48">
        <v>17.006204206998113</v>
      </c>
      <c r="H83" s="48">
        <v>35.27379579317769</v>
      </c>
      <c r="I83" s="48">
        <v>17.006204206998113</v>
      </c>
      <c r="J83" s="48">
        <v>35.27379579317769</v>
      </c>
      <c r="P83" s="39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6:37" ht="14.25">
      <c r="P84" s="39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6:37" ht="14.25">
      <c r="P85" s="39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6:37" ht="14.25">
      <c r="P86" s="39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2:37" ht="14.25">
      <c r="B87" t="s">
        <v>71</v>
      </c>
      <c r="P87" s="39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6:37" ht="15" thickBot="1">
      <c r="P88" s="39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2:37" ht="14.25">
      <c r="B89" s="49" t="s">
        <v>72</v>
      </c>
      <c r="C89" s="49" t="s">
        <v>73</v>
      </c>
      <c r="D89" s="49" t="s">
        <v>63</v>
      </c>
      <c r="P89" s="39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2:37" ht="14.25">
      <c r="B90" s="47">
        <v>1</v>
      </c>
      <c r="C90" s="47">
        <v>663.7999999991225</v>
      </c>
      <c r="D90" s="47">
        <v>-35.79999999912252</v>
      </c>
      <c r="P90" s="39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2:37" ht="14.25">
      <c r="B91" s="47">
        <v>2</v>
      </c>
      <c r="C91" s="47">
        <v>794.4999999995562</v>
      </c>
      <c r="D91" s="47">
        <v>10.500000000443833</v>
      </c>
      <c r="P91" s="39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2:37" ht="14.25">
      <c r="B92" s="47">
        <v>3</v>
      </c>
      <c r="C92" s="47">
        <v>925.1999999999971</v>
      </c>
      <c r="D92" s="47">
        <v>39.80000000000291</v>
      </c>
      <c r="P92" s="39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2:37" ht="14.25">
      <c r="B93" s="47">
        <v>4</v>
      </c>
      <c r="C93" s="47">
        <v>1055.900000000438</v>
      </c>
      <c r="D93" s="47">
        <v>32.09999999956199</v>
      </c>
      <c r="P93" s="39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2:37" ht="15" thickBot="1">
      <c r="B94" s="48">
        <v>5</v>
      </c>
      <c r="C94" s="48">
        <v>1186.600000000879</v>
      </c>
      <c r="D94" s="48">
        <v>-46.600000000878936</v>
      </c>
      <c r="P94" s="39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6:37" ht="14.25">
      <c r="P95" s="39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6:37" ht="14.25">
      <c r="P96" s="39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6:37" ht="14.25">
      <c r="P97" s="39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6:37" ht="14.25">
      <c r="P98" s="39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6:37" ht="14.25">
      <c r="P99" s="39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2:37" ht="14.25">
      <c r="B100" s="40" t="s">
        <v>74</v>
      </c>
      <c r="C100" s="33"/>
      <c r="D100" s="41" t="s">
        <v>75</v>
      </c>
      <c r="E100" s="42">
        <f>+C82</f>
        <v>-51014.98000017466</v>
      </c>
      <c r="F100" s="43" t="s">
        <v>76</v>
      </c>
      <c r="G100" s="42">
        <f>+C83</f>
        <v>26.140000000087902</v>
      </c>
      <c r="H100" s="40" t="s">
        <v>77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2:37" ht="15" thickBot="1">
      <c r="B101" s="30"/>
      <c r="C101" s="30"/>
      <c r="D101" s="30"/>
      <c r="E101" s="30"/>
      <c r="F101" s="30"/>
      <c r="G101" s="33"/>
      <c r="H101" s="33"/>
      <c r="I101" s="33"/>
      <c r="J101" s="33"/>
      <c r="K101" s="33"/>
      <c r="L101" s="30"/>
      <c r="M101" s="30"/>
      <c r="N101" s="30"/>
      <c r="O101" s="30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5" thickBot="1">
      <c r="A102" s="6" t="s">
        <v>47</v>
      </c>
      <c r="B102" s="44" t="s">
        <v>43</v>
      </c>
      <c r="C102" s="66" t="s">
        <v>44</v>
      </c>
      <c r="D102" s="66" t="s">
        <v>45</v>
      </c>
      <c r="E102" s="66" t="s">
        <v>78</v>
      </c>
      <c r="F102" s="45" t="s">
        <v>79</v>
      </c>
      <c r="G102" s="36"/>
      <c r="H102" s="33"/>
      <c r="I102" s="33"/>
      <c r="J102" s="33"/>
      <c r="K102" s="33"/>
      <c r="L102" s="86" t="s">
        <v>43</v>
      </c>
      <c r="M102" s="31" t="s">
        <v>44</v>
      </c>
      <c r="N102" s="31" t="s">
        <v>45</v>
      </c>
      <c r="O102" s="31" t="s">
        <v>78</v>
      </c>
      <c r="P102" s="36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2:37" ht="14.25">
      <c r="B103" s="60">
        <v>1977</v>
      </c>
      <c r="C103" s="35">
        <v>628</v>
      </c>
      <c r="D103" s="51"/>
      <c r="E103" s="35">
        <f>C103-D103</f>
        <v>628</v>
      </c>
      <c r="F103" s="61" t="str">
        <f>IF(E103&gt;0,"　　＋","　　－")</f>
        <v>　　＋</v>
      </c>
      <c r="G103" s="36"/>
      <c r="H103" s="33"/>
      <c r="I103" s="33"/>
      <c r="J103" s="33"/>
      <c r="K103" s="33"/>
      <c r="L103" s="87">
        <v>1977</v>
      </c>
      <c r="M103" s="35">
        <v>628</v>
      </c>
      <c r="N103" s="35">
        <f aca="true" t="shared" si="0" ref="N103:N108">$F$67+$E$73*L103</f>
        <v>0</v>
      </c>
      <c r="O103" s="35">
        <f aca="true" t="shared" si="1" ref="O103:O108">M103-N103</f>
        <v>628</v>
      </c>
      <c r="P103" s="36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2:37" ht="14.25">
      <c r="B104" s="60">
        <v>1982</v>
      </c>
      <c r="C104" s="35">
        <v>805</v>
      </c>
      <c r="D104" s="51"/>
      <c r="E104" s="35">
        <f>C104-D104</f>
        <v>805</v>
      </c>
      <c r="F104" s="61" t="str">
        <f>IF(E104&gt;0,"　　＋","　　－")</f>
        <v>　　＋</v>
      </c>
      <c r="G104" s="36"/>
      <c r="H104" s="33"/>
      <c r="I104" s="33"/>
      <c r="J104" s="33"/>
      <c r="K104" s="33"/>
      <c r="L104" s="87">
        <v>1982</v>
      </c>
      <c r="M104" s="35">
        <v>805</v>
      </c>
      <c r="N104" s="35">
        <f t="shared" si="0"/>
        <v>0</v>
      </c>
      <c r="O104" s="35">
        <f t="shared" si="1"/>
        <v>805</v>
      </c>
      <c r="P104" s="36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2:37" ht="14.25">
      <c r="B105" s="60">
        <v>1987</v>
      </c>
      <c r="C105" s="35">
        <v>965</v>
      </c>
      <c r="D105" s="51"/>
      <c r="E105" s="35">
        <f>C105-D105</f>
        <v>965</v>
      </c>
      <c r="F105" s="61" t="str">
        <f>IF(E105&gt;0,"　　＋","　　－")</f>
        <v>　　＋</v>
      </c>
      <c r="G105" s="36"/>
      <c r="H105" s="33"/>
      <c r="I105" s="33"/>
      <c r="J105" s="33"/>
      <c r="K105" s="33"/>
      <c r="L105" s="87">
        <v>1987</v>
      </c>
      <c r="M105" s="35">
        <v>965</v>
      </c>
      <c r="N105" s="35">
        <f t="shared" si="0"/>
        <v>0</v>
      </c>
      <c r="O105" s="35">
        <f t="shared" si="1"/>
        <v>965</v>
      </c>
      <c r="P105" s="36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2:37" ht="14.25">
      <c r="B106" s="60">
        <v>1992</v>
      </c>
      <c r="C106" s="35">
        <v>1088</v>
      </c>
      <c r="D106" s="51"/>
      <c r="E106" s="35">
        <f>C106-D106</f>
        <v>1088</v>
      </c>
      <c r="F106" s="61" t="str">
        <f>IF(E106&gt;0,"　　＋","　　－")</f>
        <v>　　＋</v>
      </c>
      <c r="G106" s="36"/>
      <c r="H106" s="33"/>
      <c r="I106" s="33"/>
      <c r="J106" s="33"/>
      <c r="K106" s="33"/>
      <c r="L106" s="87">
        <v>1992</v>
      </c>
      <c r="M106" s="35">
        <v>1088</v>
      </c>
      <c r="N106" s="35">
        <f t="shared" si="0"/>
        <v>0</v>
      </c>
      <c r="O106" s="35">
        <f t="shared" si="1"/>
        <v>1088</v>
      </c>
      <c r="P106" s="36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2:37" ht="15" thickBot="1">
      <c r="B107" s="62">
        <v>1997</v>
      </c>
      <c r="C107" s="63">
        <v>1140</v>
      </c>
      <c r="D107" s="64"/>
      <c r="E107" s="63">
        <f>C107-D107</f>
        <v>1140</v>
      </c>
      <c r="F107" s="65" t="str">
        <f>IF(E107&gt;0,"　　＋","　　－")</f>
        <v>　　＋</v>
      </c>
      <c r="G107" s="36"/>
      <c r="H107" s="33"/>
      <c r="I107" s="33"/>
      <c r="J107" s="33"/>
      <c r="K107" s="33"/>
      <c r="L107" s="87">
        <v>1997</v>
      </c>
      <c r="M107" s="35">
        <v>1140</v>
      </c>
      <c r="N107" s="35">
        <f t="shared" si="0"/>
        <v>0</v>
      </c>
      <c r="O107" s="35">
        <f t="shared" si="1"/>
        <v>1140</v>
      </c>
      <c r="P107" s="36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2:37" ht="19.5" thickBot="1">
      <c r="B108" s="71"/>
      <c r="C108" s="72" t="s">
        <v>47</v>
      </c>
      <c r="D108" s="73"/>
      <c r="E108" s="92" t="s">
        <v>80</v>
      </c>
      <c r="F108" s="93"/>
      <c r="G108" s="33"/>
      <c r="H108" s="33"/>
      <c r="I108" s="33"/>
      <c r="J108" s="33"/>
      <c r="K108" s="33"/>
      <c r="L108" s="39"/>
      <c r="M108" s="38" t="s">
        <v>47</v>
      </c>
      <c r="N108" s="35">
        <f t="shared" si="0"/>
        <v>0</v>
      </c>
      <c r="O108" s="37" t="e">
        <f t="shared" si="1"/>
        <v>#VALUE!</v>
      </c>
      <c r="P108" s="32" t="s">
        <v>80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2:37" ht="14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2:37" ht="14.25">
      <c r="B110" s="33"/>
      <c r="C110" s="33"/>
      <c r="D110" s="33"/>
      <c r="E110" s="33"/>
      <c r="F110" s="33"/>
      <c r="G110" s="33"/>
      <c r="H110" s="33"/>
      <c r="I110" s="32" t="s">
        <v>40</v>
      </c>
      <c r="J110" s="33"/>
      <c r="K110" s="32" t="s">
        <v>40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2:37" ht="14.25">
      <c r="B111" s="91" t="s">
        <v>110</v>
      </c>
      <c r="C111" s="33"/>
      <c r="D111" s="33"/>
      <c r="E111" s="33"/>
      <c r="F111" s="33"/>
      <c r="G111" s="33"/>
      <c r="H111" s="33"/>
      <c r="I111" s="32" t="s">
        <v>40</v>
      </c>
      <c r="J111" s="33"/>
      <c r="K111" s="32" t="s">
        <v>40</v>
      </c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4.25">
      <c r="A112" s="6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2:37" ht="14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7:37" ht="14.25"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7:37" ht="14.25"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7:37" ht="14.25"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7:37" ht="14.25"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7:37" ht="14.25"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7:37" ht="14.25">
      <c r="G119" s="32" t="s">
        <v>40</v>
      </c>
      <c r="H119" s="32" t="s">
        <v>40</v>
      </c>
      <c r="I119" s="32" t="s">
        <v>40</v>
      </c>
      <c r="J119" s="33"/>
      <c r="K119" s="32" t="s">
        <v>40</v>
      </c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7:37" ht="14.25">
      <c r="G120" s="32" t="s">
        <v>40</v>
      </c>
      <c r="H120" s="32" t="s">
        <v>40</v>
      </c>
      <c r="I120" s="32" t="s">
        <v>40</v>
      </c>
      <c r="J120" s="33"/>
      <c r="K120" s="32" t="s">
        <v>40</v>
      </c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7:37" ht="14.25"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7:37" ht="14.25"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7:37" ht="14.25"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7:37" ht="14.25"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7:37" ht="14.25"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7:37" ht="14.25"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7:37" ht="14.25"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7:37" ht="14.25"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7:37" ht="14.25"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7:37" ht="14.25"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7:37" ht="14.25"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7:37" ht="14.25"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7:37" ht="14.25"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2:37" ht="14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2:37" ht="14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2:37" ht="14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2:37" ht="14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2:37" ht="14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2:37" ht="14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2:37" ht="14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2:37" ht="14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2:37" ht="14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2:37" ht="14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2:37" ht="14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2:37" ht="14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2:37" ht="14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2:37" ht="14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2:37" ht="14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2:37" ht="14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2:37" ht="14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</row>
    <row r="151" spans="2:37" ht="14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</row>
    <row r="152" spans="2:37" ht="14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</row>
    <row r="153" spans="2:37" ht="14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</row>
    <row r="154" spans="2:37" ht="14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</row>
    <row r="155" spans="2:37" ht="14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</row>
    <row r="169" ht="13.5">
      <c r="B169" s="6" t="s">
        <v>42</v>
      </c>
    </row>
    <row r="170" spans="2:15" ht="13.5">
      <c r="B170" s="3"/>
      <c r="C170" s="3"/>
      <c r="D170" s="3"/>
      <c r="M170" s="3"/>
      <c r="N170" s="3"/>
      <c r="O170" s="3"/>
    </row>
    <row r="171" spans="2:17" ht="13.5">
      <c r="B171" s="4" t="s">
        <v>89</v>
      </c>
      <c r="C171" s="4" t="s">
        <v>90</v>
      </c>
      <c r="D171" s="4" t="s">
        <v>91</v>
      </c>
      <c r="E171" s="5"/>
      <c r="M171" s="4" t="s">
        <v>89</v>
      </c>
      <c r="N171" s="4" t="s">
        <v>90</v>
      </c>
      <c r="O171" s="4" t="s">
        <v>91</v>
      </c>
      <c r="P171" s="9"/>
      <c r="Q171" s="11"/>
    </row>
    <row r="172" spans="2:17" ht="13.5">
      <c r="B172" s="4" t="s">
        <v>82</v>
      </c>
      <c r="C172" s="8">
        <v>1960</v>
      </c>
      <c r="D172" s="8">
        <v>1485054</v>
      </c>
      <c r="E172" s="5"/>
      <c r="M172" s="4" t="s">
        <v>82</v>
      </c>
      <c r="N172" s="8">
        <v>1960</v>
      </c>
      <c r="O172" s="8">
        <v>1485054</v>
      </c>
      <c r="P172" s="9"/>
      <c r="Q172" s="11"/>
    </row>
    <row r="173" spans="2:17" ht="13.5">
      <c r="B173" s="4" t="s">
        <v>83</v>
      </c>
      <c r="C173" s="8">
        <v>1965</v>
      </c>
      <c r="D173" s="8">
        <v>1514467</v>
      </c>
      <c r="E173" s="5"/>
      <c r="M173" s="4" t="s">
        <v>83</v>
      </c>
      <c r="N173" s="8">
        <v>1965</v>
      </c>
      <c r="O173" s="8">
        <v>1514467</v>
      </c>
      <c r="P173" s="9"/>
      <c r="Q173" s="11"/>
    </row>
    <row r="174" spans="2:17" ht="13.5">
      <c r="B174" s="4" t="s">
        <v>84</v>
      </c>
      <c r="C174" s="8">
        <v>1970</v>
      </c>
      <c r="D174" s="8">
        <v>1543083</v>
      </c>
      <c r="E174" s="5"/>
      <c r="M174" s="4" t="s">
        <v>84</v>
      </c>
      <c r="N174" s="8">
        <v>1970</v>
      </c>
      <c r="O174" s="8">
        <v>1543083</v>
      </c>
      <c r="P174" s="9"/>
      <c r="Q174" s="11"/>
    </row>
    <row r="175" spans="2:17" ht="13.5">
      <c r="B175" s="4" t="s">
        <v>85</v>
      </c>
      <c r="C175" s="8">
        <v>1975</v>
      </c>
      <c r="D175" s="8">
        <v>1626002</v>
      </c>
      <c r="E175" s="5"/>
      <c r="M175" s="4" t="s">
        <v>85</v>
      </c>
      <c r="N175" s="8">
        <v>1975</v>
      </c>
      <c r="O175" s="8">
        <v>1626002</v>
      </c>
      <c r="P175" s="9"/>
      <c r="Q175" s="11"/>
    </row>
    <row r="176" spans="2:17" ht="13.5">
      <c r="B176" s="4" t="s">
        <v>86</v>
      </c>
      <c r="C176" s="8">
        <v>1980</v>
      </c>
      <c r="D176" s="8">
        <v>1686936</v>
      </c>
      <c r="E176" s="5"/>
      <c r="M176" s="4" t="s">
        <v>86</v>
      </c>
      <c r="N176" s="8">
        <v>1980</v>
      </c>
      <c r="O176" s="8">
        <v>1686936</v>
      </c>
      <c r="P176" s="9"/>
      <c r="Q176" s="11"/>
    </row>
    <row r="177" spans="2:17" ht="13.5">
      <c r="B177" s="4" t="s">
        <v>87</v>
      </c>
      <c r="C177" s="8">
        <v>1985</v>
      </c>
      <c r="D177" s="8">
        <v>1747311</v>
      </c>
      <c r="E177" s="5"/>
      <c r="M177" s="4" t="s">
        <v>87</v>
      </c>
      <c r="N177" s="8">
        <v>1985</v>
      </c>
      <c r="O177" s="8">
        <v>1747311</v>
      </c>
      <c r="P177" s="9"/>
      <c r="Q177" s="11"/>
    </row>
    <row r="178" spans="2:17" ht="13.5">
      <c r="B178" s="4" t="s">
        <v>88</v>
      </c>
      <c r="C178" s="8">
        <v>1990</v>
      </c>
      <c r="D178" s="8">
        <v>1792542</v>
      </c>
      <c r="E178" s="5"/>
      <c r="M178" s="4" t="s">
        <v>88</v>
      </c>
      <c r="N178" s="8">
        <v>1990</v>
      </c>
      <c r="O178" s="8">
        <v>1792542</v>
      </c>
      <c r="P178" s="9"/>
      <c r="Q178" s="11"/>
    </row>
    <row r="179" spans="2:17" ht="13.5">
      <c r="B179" s="6" t="s">
        <v>47</v>
      </c>
      <c r="C179" s="6" t="s">
        <v>47</v>
      </c>
      <c r="E179" s="6" t="s">
        <v>47</v>
      </c>
      <c r="F179" s="6" t="s">
        <v>47</v>
      </c>
      <c r="M179" s="6" t="s">
        <v>47</v>
      </c>
      <c r="N179" s="6" t="s">
        <v>47</v>
      </c>
      <c r="O179" s="11"/>
      <c r="P179" s="11"/>
      <c r="Q179" s="11"/>
    </row>
    <row r="180" spans="13:17" ht="13.5">
      <c r="M180" s="11"/>
      <c r="N180" s="11"/>
      <c r="O180" s="11"/>
      <c r="P180" s="11"/>
      <c r="Q180" s="11"/>
    </row>
    <row r="181" spans="13:17" ht="13.5">
      <c r="M181" s="11"/>
      <c r="N181" s="11"/>
      <c r="O181" s="11"/>
      <c r="P181" s="11"/>
      <c r="Q181" s="11"/>
    </row>
    <row r="182" spans="3:17" ht="13.5">
      <c r="C182" s="6" t="s">
        <v>48</v>
      </c>
      <c r="M182" s="11"/>
      <c r="N182" s="6" t="s">
        <v>48</v>
      </c>
      <c r="O182" s="11"/>
      <c r="P182" s="11"/>
      <c r="Q182" s="11"/>
    </row>
    <row r="183" spans="2:17" ht="13.5">
      <c r="B183" s="6" t="s">
        <v>92</v>
      </c>
      <c r="E183" s="11">
        <v>-19984299.8214312</v>
      </c>
      <c r="M183" s="6" t="s">
        <v>92</v>
      </c>
      <c r="N183" s="11"/>
      <c r="O183" s="11"/>
      <c r="P183" s="11">
        <v>-19984299.8214312</v>
      </c>
      <c r="Q183" s="11"/>
    </row>
    <row r="184" spans="2:17" ht="13.5">
      <c r="B184" s="6" t="s">
        <v>93</v>
      </c>
      <c r="E184" s="11">
        <v>17308.6182675521</v>
      </c>
      <c r="M184" s="6" t="s">
        <v>93</v>
      </c>
      <c r="N184" s="11"/>
      <c r="O184" s="11"/>
      <c r="P184" s="11">
        <v>17308.6182675521</v>
      </c>
      <c r="Q184" s="11"/>
    </row>
    <row r="185" spans="2:17" ht="13.5">
      <c r="B185" s="6" t="s">
        <v>94</v>
      </c>
      <c r="E185" s="11">
        <v>0.982443416086117</v>
      </c>
      <c r="M185" s="6" t="s">
        <v>94</v>
      </c>
      <c r="N185" s="11"/>
      <c r="O185" s="11"/>
      <c r="P185" s="11">
        <v>0.982443416086117</v>
      </c>
      <c r="Q185" s="11"/>
    </row>
    <row r="186" spans="2:17" ht="13.5">
      <c r="B186" s="6" t="s">
        <v>95</v>
      </c>
      <c r="E186" s="11">
        <v>7</v>
      </c>
      <c r="M186" s="6" t="s">
        <v>95</v>
      </c>
      <c r="N186" s="11"/>
      <c r="O186" s="11"/>
      <c r="P186" s="11">
        <v>7</v>
      </c>
      <c r="Q186" s="11"/>
    </row>
    <row r="187" spans="2:17" ht="13.5">
      <c r="B187" s="6" t="s">
        <v>57</v>
      </c>
      <c r="E187" s="11">
        <v>5</v>
      </c>
      <c r="M187" s="6" t="s">
        <v>57</v>
      </c>
      <c r="N187" s="11"/>
      <c r="O187" s="11"/>
      <c r="P187" s="11">
        <v>5</v>
      </c>
      <c r="Q187" s="11"/>
    </row>
    <row r="188" spans="13:17" ht="13.5">
      <c r="M188" s="11"/>
      <c r="N188" s="11"/>
      <c r="O188" s="11"/>
      <c r="P188" s="11"/>
      <c r="Q188" s="11"/>
    </row>
    <row r="189" spans="2:17" ht="13.5">
      <c r="B189" s="6" t="s">
        <v>96</v>
      </c>
      <c r="D189" s="11">
        <v>10942.8928571442</v>
      </c>
      <c r="M189" s="6" t="s">
        <v>96</v>
      </c>
      <c r="N189" s="11"/>
      <c r="O189" s="11">
        <v>10942.8928571442</v>
      </c>
      <c r="P189" s="11"/>
      <c r="Q189" s="11"/>
    </row>
    <row r="190" spans="2:17" ht="13.5">
      <c r="B190" s="6" t="s">
        <v>97</v>
      </c>
      <c r="D190" s="11">
        <v>654.20427820132</v>
      </c>
      <c r="M190" s="6" t="s">
        <v>97</v>
      </c>
      <c r="N190" s="11"/>
      <c r="O190" s="11">
        <v>654.20427820132</v>
      </c>
      <c r="P190" s="11"/>
      <c r="Q190" s="11"/>
    </row>
    <row r="191" spans="13:17" ht="13.5">
      <c r="M191" s="11"/>
      <c r="N191" s="11"/>
      <c r="O191" s="11"/>
      <c r="P191" s="11"/>
      <c r="Q191" s="11"/>
    </row>
    <row r="192" spans="2:17" ht="13.5">
      <c r="B192" s="6" t="s">
        <v>98</v>
      </c>
      <c r="C192" s="11">
        <f>SQRT(E185)</f>
        <v>0.9911828368601411</v>
      </c>
      <c r="M192" s="6" t="s">
        <v>98</v>
      </c>
      <c r="N192" s="11">
        <f>SQRT(P185)</f>
        <v>0.9911828368601411</v>
      </c>
      <c r="O192" s="11"/>
      <c r="P192" s="11"/>
      <c r="Q192" s="11"/>
    </row>
    <row r="193" spans="13:17" ht="13.5">
      <c r="M193" s="11"/>
      <c r="N193" s="11"/>
      <c r="O193" s="11"/>
      <c r="P193" s="11"/>
      <c r="Q193" s="11"/>
    </row>
    <row r="194" spans="2:17" ht="13.5">
      <c r="B194" s="3"/>
      <c r="C194" s="3"/>
      <c r="D194" s="3"/>
      <c r="E194" s="3"/>
      <c r="F194" s="3"/>
      <c r="M194" s="3"/>
      <c r="N194" s="3"/>
      <c r="O194" s="3"/>
      <c r="P194" s="3"/>
      <c r="Q194" s="3"/>
    </row>
    <row r="195" spans="1:18" ht="13.5">
      <c r="A195" s="6" t="s">
        <v>47</v>
      </c>
      <c r="B195" s="4" t="s">
        <v>89</v>
      </c>
      <c r="C195" s="4" t="s">
        <v>90</v>
      </c>
      <c r="D195" s="4" t="s">
        <v>91</v>
      </c>
      <c r="E195" s="4" t="s">
        <v>45</v>
      </c>
      <c r="F195" s="4" t="s">
        <v>78</v>
      </c>
      <c r="G195" s="5"/>
      <c r="M195" s="4" t="s">
        <v>89</v>
      </c>
      <c r="N195" s="4" t="s">
        <v>90</v>
      </c>
      <c r="O195" s="4" t="s">
        <v>91</v>
      </c>
      <c r="P195" s="4" t="s">
        <v>45</v>
      </c>
      <c r="Q195" s="4" t="s">
        <v>78</v>
      </c>
      <c r="R195" s="5"/>
    </row>
    <row r="196" spans="2:18" ht="13.5">
      <c r="B196" s="4" t="s">
        <v>82</v>
      </c>
      <c r="C196" s="8">
        <v>1960</v>
      </c>
      <c r="D196" s="8">
        <v>1485054</v>
      </c>
      <c r="E196" s="8">
        <f aca="true" t="shared" si="2" ref="E196:E203">$E$31+$D$36*C196</f>
        <v>0</v>
      </c>
      <c r="F196" s="8">
        <f aca="true" t="shared" si="3" ref="F196:F202">D196-E196</f>
        <v>1485054</v>
      </c>
      <c r="G196" s="9">
        <v>60</v>
      </c>
      <c r="M196" s="4" t="s">
        <v>82</v>
      </c>
      <c r="N196" s="8">
        <v>1960</v>
      </c>
      <c r="O196" s="8">
        <v>1485054</v>
      </c>
      <c r="P196" s="8">
        <f aca="true" t="shared" si="4" ref="P196:P203">$E$31+$D$36*N196</f>
        <v>0</v>
      </c>
      <c r="Q196" s="8">
        <f aca="true" t="shared" si="5" ref="Q196:Q202">O196-P196</f>
        <v>1485054</v>
      </c>
      <c r="R196" s="5"/>
    </row>
    <row r="197" spans="2:18" ht="13.5">
      <c r="B197" s="4" t="s">
        <v>83</v>
      </c>
      <c r="C197" s="8">
        <v>1965</v>
      </c>
      <c r="D197" s="8">
        <v>1514467</v>
      </c>
      <c r="E197" s="8">
        <f t="shared" si="2"/>
        <v>0</v>
      </c>
      <c r="F197" s="8">
        <f t="shared" si="3"/>
        <v>1514467</v>
      </c>
      <c r="G197" s="9">
        <v>65</v>
      </c>
      <c r="M197" s="4" t="s">
        <v>83</v>
      </c>
      <c r="N197" s="8">
        <v>1965</v>
      </c>
      <c r="O197" s="8">
        <v>1514467</v>
      </c>
      <c r="P197" s="8">
        <f t="shared" si="4"/>
        <v>0</v>
      </c>
      <c r="Q197" s="8">
        <f t="shared" si="5"/>
        <v>1514467</v>
      </c>
      <c r="R197" s="5"/>
    </row>
    <row r="198" spans="2:18" ht="13.5">
      <c r="B198" s="4" t="s">
        <v>84</v>
      </c>
      <c r="C198" s="8">
        <v>1970</v>
      </c>
      <c r="D198" s="8">
        <v>1543083</v>
      </c>
      <c r="E198" s="8">
        <f t="shared" si="2"/>
        <v>0</v>
      </c>
      <c r="F198" s="8">
        <f t="shared" si="3"/>
        <v>1543083</v>
      </c>
      <c r="G198" s="9">
        <v>70</v>
      </c>
      <c r="M198" s="4" t="s">
        <v>84</v>
      </c>
      <c r="N198" s="8">
        <v>1970</v>
      </c>
      <c r="O198" s="8">
        <v>1543083</v>
      </c>
      <c r="P198" s="8">
        <f t="shared" si="4"/>
        <v>0</v>
      </c>
      <c r="Q198" s="8">
        <f t="shared" si="5"/>
        <v>1543083</v>
      </c>
      <c r="R198" s="5"/>
    </row>
    <row r="199" spans="2:18" ht="13.5">
      <c r="B199" s="4" t="s">
        <v>85</v>
      </c>
      <c r="C199" s="8">
        <v>1975</v>
      </c>
      <c r="D199" s="8">
        <v>1626002</v>
      </c>
      <c r="E199" s="8">
        <f t="shared" si="2"/>
        <v>0</v>
      </c>
      <c r="F199" s="8">
        <f t="shared" si="3"/>
        <v>1626002</v>
      </c>
      <c r="G199" s="9">
        <v>75</v>
      </c>
      <c r="M199" s="4" t="s">
        <v>85</v>
      </c>
      <c r="N199" s="8">
        <v>1975</v>
      </c>
      <c r="O199" s="8">
        <v>1626002</v>
      </c>
      <c r="P199" s="8">
        <f t="shared" si="4"/>
        <v>0</v>
      </c>
      <c r="Q199" s="8">
        <f t="shared" si="5"/>
        <v>1626002</v>
      </c>
      <c r="R199" s="5"/>
    </row>
    <row r="200" spans="2:18" ht="13.5">
      <c r="B200" s="4" t="s">
        <v>86</v>
      </c>
      <c r="C200" s="8">
        <v>1980</v>
      </c>
      <c r="D200" s="8">
        <v>1686936</v>
      </c>
      <c r="E200" s="8">
        <f t="shared" si="2"/>
        <v>0</v>
      </c>
      <c r="F200" s="8">
        <f t="shared" si="3"/>
        <v>1686936</v>
      </c>
      <c r="G200" s="9">
        <v>80</v>
      </c>
      <c r="M200" s="4" t="s">
        <v>86</v>
      </c>
      <c r="N200" s="8">
        <v>1980</v>
      </c>
      <c r="O200" s="8">
        <v>1686936</v>
      </c>
      <c r="P200" s="8">
        <f t="shared" si="4"/>
        <v>0</v>
      </c>
      <c r="Q200" s="8">
        <f t="shared" si="5"/>
        <v>1686936</v>
      </c>
      <c r="R200" s="5"/>
    </row>
    <row r="201" spans="2:18" ht="13.5">
      <c r="B201" s="4" t="s">
        <v>87</v>
      </c>
      <c r="C201" s="8">
        <v>1985</v>
      </c>
      <c r="D201" s="8">
        <v>1747311</v>
      </c>
      <c r="E201" s="8">
        <f t="shared" si="2"/>
        <v>0</v>
      </c>
      <c r="F201" s="8">
        <f t="shared" si="3"/>
        <v>1747311</v>
      </c>
      <c r="G201" s="9">
        <v>85</v>
      </c>
      <c r="M201" s="4" t="s">
        <v>87</v>
      </c>
      <c r="N201" s="8">
        <v>1985</v>
      </c>
      <c r="O201" s="8">
        <v>1747311</v>
      </c>
      <c r="P201" s="8">
        <f t="shared" si="4"/>
        <v>0</v>
      </c>
      <c r="Q201" s="8">
        <f t="shared" si="5"/>
        <v>1747311</v>
      </c>
      <c r="R201" s="5"/>
    </row>
    <row r="202" spans="2:18" ht="13.5">
      <c r="B202" s="4" t="s">
        <v>88</v>
      </c>
      <c r="C202" s="8">
        <v>1990</v>
      </c>
      <c r="D202" s="8">
        <v>1792542</v>
      </c>
      <c r="E202" s="8">
        <f t="shared" si="2"/>
        <v>0</v>
      </c>
      <c r="F202" s="8">
        <f t="shared" si="3"/>
        <v>1792542</v>
      </c>
      <c r="G202" s="9">
        <v>90</v>
      </c>
      <c r="M202" s="4" t="s">
        <v>88</v>
      </c>
      <c r="N202" s="8">
        <v>1990</v>
      </c>
      <c r="O202" s="8">
        <v>1792542</v>
      </c>
      <c r="P202" s="8">
        <f t="shared" si="4"/>
        <v>0</v>
      </c>
      <c r="Q202" s="8">
        <f t="shared" si="5"/>
        <v>1792542</v>
      </c>
      <c r="R202" s="5"/>
    </row>
    <row r="203" spans="2:18" ht="13.5">
      <c r="B203" s="10" t="s">
        <v>99</v>
      </c>
      <c r="C203" s="11">
        <v>1993</v>
      </c>
      <c r="E203" s="8">
        <f t="shared" si="2"/>
        <v>0</v>
      </c>
      <c r="F203" s="7" t="s">
        <v>47</v>
      </c>
      <c r="G203" s="6" t="s">
        <v>80</v>
      </c>
      <c r="M203" s="10" t="s">
        <v>99</v>
      </c>
      <c r="N203" s="11">
        <v>1993</v>
      </c>
      <c r="O203" s="11"/>
      <c r="P203" s="8">
        <f t="shared" si="4"/>
        <v>0</v>
      </c>
      <c r="Q203" s="5"/>
      <c r="R203" s="6" t="s">
        <v>100</v>
      </c>
    </row>
    <row r="208" ht="13.5">
      <c r="A208" s="6" t="s">
        <v>101</v>
      </c>
    </row>
  </sheetData>
  <sheetProtection/>
  <mergeCells count="1">
    <mergeCell ref="E108:F108"/>
  </mergeCells>
  <printOptions/>
  <pageMargins left="0.7874015748031497" right="0.7874015748031497" top="0.984251968503937" bottom="0.984251968503937" header="0.5118110236220472" footer="0.5118110236220472"/>
  <pageSetup fitToHeight="1" fitToWidth="1" horizontalDpi="204" verticalDpi="204" orientation="landscape" paperSize="9" scale="92" r:id="rId4"/>
  <headerFooter alignWithMargins="0">
    <oddHeader>&amp;C&amp;A</oddHeader>
    <oddFooter>&amp;LNo:
Name:&amp;C&amp;D&amp;T&amp;R&amp;F&amp;A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3" max="3" width="13.09765625" style="0" customWidth="1"/>
    <col min="7" max="7" width="3.69921875" style="0" customWidth="1"/>
    <col min="8" max="8" width="1.390625" style="0" customWidth="1"/>
    <col min="10" max="10" width="13.59765625" style="0" customWidth="1"/>
    <col min="11" max="11" width="11.59765625" style="0" customWidth="1"/>
  </cols>
  <sheetData>
    <row r="1" spans="1:15" ht="14.25">
      <c r="A1" s="46" t="s">
        <v>108</v>
      </c>
      <c r="B1" s="33"/>
      <c r="C1" s="90">
        <f ca="1">TODAY()</f>
        <v>40468</v>
      </c>
      <c r="D1" s="33"/>
      <c r="E1" s="33"/>
      <c r="F1" s="33"/>
      <c r="I1" s="46" t="s">
        <v>109</v>
      </c>
      <c r="J1" s="33"/>
      <c r="K1" s="90">
        <f ca="1">TODAY()</f>
        <v>40468</v>
      </c>
      <c r="L1" s="33"/>
      <c r="M1" s="33"/>
      <c r="N1" s="33"/>
      <c r="O1" s="33"/>
    </row>
    <row r="2" spans="1:15" ht="14.25">
      <c r="A2" s="33"/>
      <c r="B2" s="33"/>
      <c r="C2" s="33"/>
      <c r="D2" s="33"/>
      <c r="E2" s="33"/>
      <c r="F2" s="33"/>
      <c r="I2" s="33"/>
      <c r="J2" s="33"/>
      <c r="K2" s="33"/>
      <c r="L2" s="33"/>
      <c r="M2" s="33"/>
      <c r="N2" s="33"/>
      <c r="O2" s="33"/>
    </row>
    <row r="3" spans="1:15" ht="14.25">
      <c r="A3" s="32" t="s">
        <v>37</v>
      </c>
      <c r="B3" s="33"/>
      <c r="C3" s="33"/>
      <c r="D3" s="33"/>
      <c r="E3" s="33"/>
      <c r="F3" s="33"/>
      <c r="I3" s="32" t="s">
        <v>113</v>
      </c>
      <c r="J3" s="33"/>
      <c r="K3" s="33"/>
      <c r="L3" s="33"/>
      <c r="M3" s="33"/>
      <c r="N3" s="33"/>
      <c r="O3" s="33"/>
    </row>
    <row r="4" spans="1:15" ht="14.25">
      <c r="A4" s="32" t="s">
        <v>111</v>
      </c>
      <c r="B4" s="33"/>
      <c r="C4" s="33"/>
      <c r="D4" s="33"/>
      <c r="E4" s="33"/>
      <c r="F4" s="33"/>
      <c r="I4" s="32" t="s">
        <v>112</v>
      </c>
      <c r="J4" s="33"/>
      <c r="K4" s="33"/>
      <c r="L4" s="33"/>
      <c r="M4" s="33"/>
      <c r="N4" s="33"/>
      <c r="O4" s="33"/>
    </row>
    <row r="5" spans="1:15" ht="15" thickBot="1">
      <c r="A5" s="32" t="s">
        <v>38</v>
      </c>
      <c r="B5" s="33"/>
      <c r="C5" s="33"/>
      <c r="D5" s="33"/>
      <c r="E5" s="33"/>
      <c r="F5" s="33"/>
      <c r="I5" s="33"/>
      <c r="J5" s="30"/>
      <c r="K5" s="30"/>
      <c r="L5" s="33"/>
      <c r="M5" s="33"/>
      <c r="N5" s="33"/>
      <c r="O5" s="33"/>
    </row>
    <row r="6" spans="1:15" ht="15" thickBot="1">
      <c r="A6" s="32" t="s">
        <v>39</v>
      </c>
      <c r="B6" s="33"/>
      <c r="C6" s="33"/>
      <c r="D6" s="33"/>
      <c r="E6" s="33"/>
      <c r="F6" s="33"/>
      <c r="I6" s="33"/>
      <c r="J6" s="54" t="s">
        <v>41</v>
      </c>
      <c r="K6" s="55" t="s">
        <v>81</v>
      </c>
      <c r="L6" s="34" t="s">
        <v>40</v>
      </c>
      <c r="M6" s="32" t="s">
        <v>40</v>
      </c>
      <c r="N6" s="32" t="s">
        <v>40</v>
      </c>
      <c r="O6" s="32" t="s">
        <v>40</v>
      </c>
    </row>
    <row r="7" spans="1:15" ht="14.25">
      <c r="A7" s="33"/>
      <c r="B7" s="33"/>
      <c r="C7" s="33"/>
      <c r="D7" s="33"/>
      <c r="E7" s="33"/>
      <c r="F7" s="33"/>
      <c r="I7" s="33"/>
      <c r="J7" s="94">
        <v>15</v>
      </c>
      <c r="K7" s="68">
        <v>1485054</v>
      </c>
      <c r="L7" s="34" t="s">
        <v>40</v>
      </c>
      <c r="M7" s="32" t="s">
        <v>40</v>
      </c>
      <c r="N7" s="32" t="s">
        <v>40</v>
      </c>
      <c r="O7" s="32" t="s">
        <v>40</v>
      </c>
    </row>
    <row r="8" spans="1:15" ht="15" thickBot="1">
      <c r="A8" s="33"/>
      <c r="B8" s="30"/>
      <c r="C8" s="30"/>
      <c r="D8" s="33"/>
      <c r="E8" s="33"/>
      <c r="F8" s="33"/>
      <c r="I8" s="33"/>
      <c r="J8" s="94">
        <v>16</v>
      </c>
      <c r="K8" s="68">
        <v>1514467</v>
      </c>
      <c r="L8" s="36"/>
      <c r="M8" s="33"/>
      <c r="N8" s="33"/>
      <c r="O8" s="33"/>
    </row>
    <row r="9" spans="1:15" ht="15" thickBot="1">
      <c r="A9" s="33"/>
      <c r="B9" s="54" t="s">
        <v>41</v>
      </c>
      <c r="C9" s="55" t="s">
        <v>104</v>
      </c>
      <c r="D9" s="34" t="s">
        <v>40</v>
      </c>
      <c r="E9" s="32" t="s">
        <v>40</v>
      </c>
      <c r="F9" s="32" t="s">
        <v>40</v>
      </c>
      <c r="I9" s="33"/>
      <c r="J9" s="94">
        <v>17</v>
      </c>
      <c r="K9" s="68">
        <v>1543083</v>
      </c>
      <c r="L9" s="36"/>
      <c r="M9" s="33"/>
      <c r="N9" s="33"/>
      <c r="O9" s="33"/>
    </row>
    <row r="10" spans="1:15" ht="14.25">
      <c r="A10" s="33"/>
      <c r="B10" s="67">
        <v>2004</v>
      </c>
      <c r="C10" s="68">
        <v>628</v>
      </c>
      <c r="D10" s="34" t="s">
        <v>40</v>
      </c>
      <c r="E10" s="32" t="s">
        <v>40</v>
      </c>
      <c r="F10" s="32" t="s">
        <v>40</v>
      </c>
      <c r="I10" s="33"/>
      <c r="J10" s="94">
        <v>18</v>
      </c>
      <c r="K10" s="68">
        <v>1626002</v>
      </c>
      <c r="L10" s="36"/>
      <c r="M10" s="33"/>
      <c r="N10" s="33"/>
      <c r="O10" s="33"/>
    </row>
    <row r="11" spans="1:15" ht="14.25">
      <c r="A11" s="33"/>
      <c r="B11" s="67">
        <v>2005</v>
      </c>
      <c r="C11" s="68">
        <v>805</v>
      </c>
      <c r="D11" s="36"/>
      <c r="E11" s="33"/>
      <c r="F11" s="33"/>
      <c r="I11" s="33"/>
      <c r="J11" s="94">
        <v>19</v>
      </c>
      <c r="K11" s="68">
        <v>1686936</v>
      </c>
      <c r="L11" s="36"/>
      <c r="M11" s="33"/>
      <c r="N11" s="33"/>
      <c r="O11" s="33"/>
    </row>
    <row r="12" spans="1:15" ht="14.25">
      <c r="A12" s="33"/>
      <c r="B12" s="67">
        <v>2006</v>
      </c>
      <c r="C12" s="68">
        <v>965</v>
      </c>
      <c r="D12" s="36"/>
      <c r="E12" s="33"/>
      <c r="F12" s="33"/>
      <c r="I12" s="33"/>
      <c r="J12" s="94">
        <v>20</v>
      </c>
      <c r="K12" s="68">
        <v>1747311</v>
      </c>
      <c r="L12" s="36"/>
      <c r="M12" s="33"/>
      <c r="N12" s="33"/>
      <c r="O12" s="33"/>
    </row>
    <row r="13" spans="1:15" ht="15" thickBot="1">
      <c r="A13" s="33"/>
      <c r="B13" s="67">
        <v>2007</v>
      </c>
      <c r="C13" s="68">
        <v>1088</v>
      </c>
      <c r="D13" s="36"/>
      <c r="E13" s="33"/>
      <c r="F13" s="33"/>
      <c r="I13" s="88"/>
      <c r="J13" s="95">
        <v>21</v>
      </c>
      <c r="K13" s="70">
        <v>1792542</v>
      </c>
      <c r="L13" s="36"/>
      <c r="M13" s="33"/>
      <c r="N13" s="33"/>
      <c r="O13" s="33"/>
    </row>
    <row r="14" spans="1:15" ht="15" thickBot="1">
      <c r="A14" s="33"/>
      <c r="B14" s="69">
        <v>2008</v>
      </c>
      <c r="C14" s="70">
        <v>1140</v>
      </c>
      <c r="D14" s="36"/>
      <c r="E14" s="33"/>
      <c r="F14" s="33"/>
      <c r="I14" s="33"/>
      <c r="J14" s="33"/>
      <c r="K14" s="33"/>
      <c r="L14" s="33"/>
      <c r="M14" s="33"/>
      <c r="N14" s="33"/>
      <c r="O14" s="33"/>
    </row>
    <row r="15" spans="1:15" ht="14.25">
      <c r="A15" s="33"/>
      <c r="B15" s="33"/>
      <c r="C15" s="33"/>
      <c r="D15" s="33"/>
      <c r="E15" s="33"/>
      <c r="F15" s="33"/>
      <c r="I15" s="33"/>
      <c r="J15" s="33"/>
      <c r="K15" s="33"/>
      <c r="L15" s="33"/>
      <c r="M15" s="33"/>
      <c r="N15" s="33"/>
      <c r="O15" s="33"/>
    </row>
    <row r="16" spans="1:15" ht="14.25">
      <c r="A16" s="33"/>
      <c r="B16" s="33"/>
      <c r="C16" s="33"/>
      <c r="D16" s="33"/>
      <c r="E16" s="33"/>
      <c r="F16" s="33"/>
      <c r="I16" s="46" t="s">
        <v>42</v>
      </c>
      <c r="J16" s="33"/>
      <c r="K16" s="33"/>
      <c r="L16" s="33"/>
      <c r="M16" s="33"/>
      <c r="N16" s="33"/>
      <c r="O16" s="33"/>
    </row>
    <row r="17" spans="1:15" ht="14.25">
      <c r="A17" s="46" t="s">
        <v>42</v>
      </c>
      <c r="B17" s="33"/>
      <c r="C17" s="33"/>
      <c r="D17" s="33"/>
      <c r="E17" s="33"/>
      <c r="F17" s="33"/>
      <c r="J17" s="33"/>
      <c r="K17" s="33"/>
      <c r="L17" s="33"/>
      <c r="M17" s="33"/>
      <c r="N17" s="33"/>
      <c r="O17" s="3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204" verticalDpi="204" orientation="landscape" paperSize="9" scale="98" r:id="rId1"/>
  <headerFooter alignWithMargins="0">
    <oddHeader>&amp;LNo:
Name:
&amp;C&amp;A</oddHeader>
    <oddFooter>&amp;L&amp;F&amp;A&amp;C- &amp;P -&amp;R&amp;D&amp;T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 博</dc:creator>
  <cp:keywords/>
  <dc:description/>
  <cp:lastModifiedBy>飯田</cp:lastModifiedBy>
  <cp:lastPrinted>2010-10-17T03:34:31Z</cp:lastPrinted>
  <dcterms:created xsi:type="dcterms:W3CDTF">1999-08-19T06:41:19Z</dcterms:created>
  <dcterms:modified xsi:type="dcterms:W3CDTF">2010-10-17T03:39:39Z</dcterms:modified>
  <cp:category/>
  <cp:version/>
  <cp:contentType/>
  <cp:contentStatus/>
</cp:coreProperties>
</file>